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030" activeTab="4"/>
  </bookViews>
  <sheets>
    <sheet name="1,2" sheetId="1" r:id="rId1"/>
    <sheet name="3,4" sheetId="4" r:id="rId2"/>
    <sheet name="5,6" sheetId="6" r:id="rId3"/>
    <sheet name="7,8" sheetId="8" r:id="rId4"/>
    <sheet name="9,10" sheetId="10" r:id="rId5"/>
    <sheet name="зав б.ж.у" sheetId="2" r:id="rId6"/>
    <sheet name="обед б.ж.у " sheetId="12" r:id="rId7"/>
    <sheet name="з+о б.ж.у " sheetId="13" r:id="rId8"/>
    <sheet name="о+п б.ж.у  " sheetId="14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0" l="1"/>
  <c r="G36" i="6" l="1"/>
  <c r="G27" i="6"/>
  <c r="J18" i="10" l="1"/>
  <c r="K18" i="10"/>
  <c r="L18" i="10"/>
  <c r="M18" i="10"/>
  <c r="N18" i="10"/>
  <c r="O18" i="10"/>
  <c r="P18" i="10"/>
  <c r="I18" i="10"/>
  <c r="E18" i="10"/>
  <c r="F18" i="10"/>
  <c r="G18" i="10"/>
  <c r="D18" i="10"/>
  <c r="E13" i="1" l="1"/>
  <c r="F13" i="1"/>
  <c r="G13" i="1"/>
  <c r="D13" i="1"/>
  <c r="P22" i="8" l="1"/>
  <c r="O22" i="8"/>
  <c r="N22" i="8"/>
  <c r="M22" i="8"/>
  <c r="L22" i="8"/>
  <c r="K22" i="8"/>
  <c r="J22" i="8"/>
  <c r="I22" i="8"/>
  <c r="G22" i="8"/>
  <c r="F22" i="8"/>
  <c r="E22" i="8"/>
  <c r="D22" i="8"/>
  <c r="P17" i="8" l="1"/>
  <c r="N13" i="14" s="1"/>
  <c r="O17" i="8"/>
  <c r="M13" i="14" s="1"/>
  <c r="N17" i="8"/>
  <c r="L13" i="14" s="1"/>
  <c r="M17" i="8"/>
  <c r="K13" i="14" s="1"/>
  <c r="L17" i="8"/>
  <c r="J13" i="14" s="1"/>
  <c r="K17" i="8"/>
  <c r="I13" i="14" s="1"/>
  <c r="J17" i="8"/>
  <c r="H13" i="14" s="1"/>
  <c r="I17" i="8"/>
  <c r="G13" i="14" s="1"/>
  <c r="G17" i="8"/>
  <c r="F17" i="8"/>
  <c r="E17" i="8"/>
  <c r="D17" i="8"/>
  <c r="E30" i="4" l="1"/>
  <c r="D30" i="4"/>
  <c r="G9" i="10" l="1"/>
  <c r="E9" i="10"/>
  <c r="D9" i="10"/>
  <c r="G29" i="8"/>
  <c r="D29" i="8"/>
  <c r="I10" i="8" l="1"/>
  <c r="G13" i="2" s="1"/>
  <c r="G10" i="8"/>
  <c r="F10" i="8"/>
  <c r="E10" i="8"/>
  <c r="D10" i="8"/>
  <c r="G31" i="1" l="1"/>
  <c r="F31" i="1"/>
  <c r="E31" i="1"/>
  <c r="D31" i="1"/>
  <c r="P31" i="1" l="1"/>
  <c r="N8" i="2" s="1"/>
  <c r="O31" i="1"/>
  <c r="M8" i="2" s="1"/>
  <c r="N31" i="1"/>
  <c r="L8" i="2" s="1"/>
  <c r="M31" i="1"/>
  <c r="K8" i="2" s="1"/>
  <c r="L31" i="1"/>
  <c r="J8" i="2" s="1"/>
  <c r="K31" i="1"/>
  <c r="I8" i="2" s="1"/>
  <c r="J31" i="1"/>
  <c r="H8" i="2" s="1"/>
  <c r="I31" i="1"/>
  <c r="G8" i="2" s="1"/>
  <c r="D23" i="4" l="1"/>
  <c r="P40" i="10" l="1"/>
  <c r="O40" i="10"/>
  <c r="N40" i="10"/>
  <c r="M40" i="10"/>
  <c r="L40" i="10"/>
  <c r="K40" i="10"/>
  <c r="J40" i="10"/>
  <c r="I40" i="10"/>
  <c r="G40" i="10"/>
  <c r="F40" i="10"/>
  <c r="E40" i="10"/>
  <c r="D40" i="10"/>
  <c r="P36" i="10"/>
  <c r="O36" i="10"/>
  <c r="N36" i="10"/>
  <c r="M36" i="10"/>
  <c r="L36" i="10"/>
  <c r="K36" i="10"/>
  <c r="J36" i="10"/>
  <c r="I36" i="10"/>
  <c r="G36" i="10"/>
  <c r="F36" i="10"/>
  <c r="E36" i="10"/>
  <c r="P28" i="10"/>
  <c r="N16" i="2" s="1"/>
  <c r="O28" i="10"/>
  <c r="M16" i="2" s="1"/>
  <c r="N28" i="10"/>
  <c r="L16" i="2" s="1"/>
  <c r="M28" i="10"/>
  <c r="K16" i="2" s="1"/>
  <c r="L28" i="10"/>
  <c r="J16" i="2" s="1"/>
  <c r="K28" i="10"/>
  <c r="I16" i="2" s="1"/>
  <c r="J28" i="10"/>
  <c r="H16" i="2" s="1"/>
  <c r="I28" i="10"/>
  <c r="G16" i="2" s="1"/>
  <c r="G28" i="10"/>
  <c r="E16" i="2" s="1"/>
  <c r="F28" i="10"/>
  <c r="D16" i="2" s="1"/>
  <c r="E28" i="10"/>
  <c r="C16" i="2" s="1"/>
  <c r="D28" i="10"/>
  <c r="B16" i="2" s="1"/>
  <c r="P22" i="10"/>
  <c r="O22" i="10"/>
  <c r="N22" i="10"/>
  <c r="M22" i="10"/>
  <c r="L22" i="10"/>
  <c r="K22" i="10"/>
  <c r="J22" i="10"/>
  <c r="I22" i="10"/>
  <c r="G22" i="10"/>
  <c r="F22" i="10"/>
  <c r="E22" i="10"/>
  <c r="D22" i="10"/>
  <c r="P9" i="10"/>
  <c r="N15" i="2" s="1"/>
  <c r="O9" i="10"/>
  <c r="M15" i="2" s="1"/>
  <c r="N9" i="10"/>
  <c r="L15" i="2" s="1"/>
  <c r="M9" i="10"/>
  <c r="K15" i="2" s="1"/>
  <c r="L9" i="10"/>
  <c r="J15" i="2" s="1"/>
  <c r="K9" i="10"/>
  <c r="I15" i="2" s="1"/>
  <c r="J9" i="10"/>
  <c r="H15" i="2" s="1"/>
  <c r="I9" i="10"/>
  <c r="G15" i="2" s="1"/>
  <c r="F9" i="10"/>
  <c r="D15" i="2" s="1"/>
  <c r="C15" i="2"/>
  <c r="B15" i="2"/>
  <c r="P43" i="8"/>
  <c r="O43" i="8"/>
  <c r="N43" i="8"/>
  <c r="M43" i="8"/>
  <c r="L43" i="8"/>
  <c r="K43" i="8"/>
  <c r="J43" i="8"/>
  <c r="I43" i="8"/>
  <c r="G43" i="8"/>
  <c r="F43" i="8"/>
  <c r="E43" i="8"/>
  <c r="D43" i="8"/>
  <c r="P38" i="8"/>
  <c r="O38" i="8"/>
  <c r="N38" i="8"/>
  <c r="M38" i="8"/>
  <c r="L38" i="8"/>
  <c r="K38" i="8"/>
  <c r="J38" i="8"/>
  <c r="I38" i="8"/>
  <c r="G38" i="8"/>
  <c r="F38" i="8"/>
  <c r="D14" i="14" s="1"/>
  <c r="E38" i="8"/>
  <c r="D38" i="8"/>
  <c r="B14" i="14" s="1"/>
  <c r="P29" i="8"/>
  <c r="N14" i="2" s="1"/>
  <c r="O29" i="8"/>
  <c r="M14" i="2" s="1"/>
  <c r="N29" i="8"/>
  <c r="L14" i="2" s="1"/>
  <c r="M29" i="8"/>
  <c r="K14" i="2" s="1"/>
  <c r="L29" i="8"/>
  <c r="J14" i="2" s="1"/>
  <c r="K29" i="8"/>
  <c r="I14" i="2" s="1"/>
  <c r="J29" i="8"/>
  <c r="H14" i="2" s="1"/>
  <c r="I29" i="8"/>
  <c r="G14" i="2" s="1"/>
  <c r="E14" i="2"/>
  <c r="F29" i="8"/>
  <c r="D14" i="2" s="1"/>
  <c r="E29" i="8"/>
  <c r="C14" i="2" s="1"/>
  <c r="B14" i="2"/>
  <c r="N13" i="12"/>
  <c r="M13" i="12"/>
  <c r="L13" i="12"/>
  <c r="K13" i="12"/>
  <c r="J13" i="12"/>
  <c r="I13" i="12"/>
  <c r="H13" i="12"/>
  <c r="G13" i="12"/>
  <c r="G13" i="13" s="1"/>
  <c r="P10" i="8"/>
  <c r="N13" i="2" s="1"/>
  <c r="N13" i="13" s="1"/>
  <c r="O10" i="8"/>
  <c r="M13" i="2" s="1"/>
  <c r="M13" i="13" s="1"/>
  <c r="N10" i="8"/>
  <c r="L13" i="2" s="1"/>
  <c r="L13" i="13" s="1"/>
  <c r="M10" i="8"/>
  <c r="K13" i="2" s="1"/>
  <c r="K13" i="13" s="1"/>
  <c r="L10" i="8"/>
  <c r="J13" i="2" s="1"/>
  <c r="J13" i="13" s="1"/>
  <c r="K10" i="8"/>
  <c r="I13" i="2" s="1"/>
  <c r="I13" i="13" s="1"/>
  <c r="J10" i="8"/>
  <c r="H13" i="2" s="1"/>
  <c r="H13" i="13" s="1"/>
  <c r="D13" i="2"/>
  <c r="C13" i="2"/>
  <c r="B13" i="2"/>
  <c r="P41" i="6"/>
  <c r="O41" i="6"/>
  <c r="N41" i="6"/>
  <c r="M41" i="6"/>
  <c r="L41" i="6"/>
  <c r="K41" i="6"/>
  <c r="J41" i="6"/>
  <c r="I41" i="6"/>
  <c r="G41" i="6"/>
  <c r="F41" i="6"/>
  <c r="E41" i="6"/>
  <c r="D41" i="6"/>
  <c r="P36" i="6"/>
  <c r="N12" i="12" s="1"/>
  <c r="O36" i="6"/>
  <c r="M12" i="12" s="1"/>
  <c r="N36" i="6"/>
  <c r="L12" i="12" s="1"/>
  <c r="M36" i="6"/>
  <c r="K12" i="12" s="1"/>
  <c r="L36" i="6"/>
  <c r="J12" i="12" s="1"/>
  <c r="K36" i="6"/>
  <c r="I12" i="12" s="1"/>
  <c r="J36" i="6"/>
  <c r="H12" i="12" s="1"/>
  <c r="I36" i="6"/>
  <c r="G12" i="12" s="1"/>
  <c r="E12" i="12"/>
  <c r="F36" i="6"/>
  <c r="E36" i="6"/>
  <c r="D36" i="6"/>
  <c r="P27" i="6"/>
  <c r="N12" i="2" s="1"/>
  <c r="O27" i="6"/>
  <c r="M12" i="2" s="1"/>
  <c r="N27" i="6"/>
  <c r="L12" i="2" s="1"/>
  <c r="M27" i="6"/>
  <c r="K12" i="2" s="1"/>
  <c r="L27" i="6"/>
  <c r="J12" i="2" s="1"/>
  <c r="K27" i="6"/>
  <c r="I12" i="2" s="1"/>
  <c r="J27" i="6"/>
  <c r="H12" i="2" s="1"/>
  <c r="I27" i="6"/>
  <c r="G12" i="2" s="1"/>
  <c r="E12" i="2"/>
  <c r="F27" i="6"/>
  <c r="D12" i="2" s="1"/>
  <c r="E27" i="6"/>
  <c r="C12" i="2" s="1"/>
  <c r="D27" i="6"/>
  <c r="B12" i="2" s="1"/>
  <c r="P21" i="6"/>
  <c r="O21" i="6"/>
  <c r="N21" i="6"/>
  <c r="M21" i="6"/>
  <c r="L21" i="6"/>
  <c r="K21" i="6"/>
  <c r="J21" i="6"/>
  <c r="I21" i="6"/>
  <c r="G21" i="6"/>
  <c r="F21" i="6"/>
  <c r="E21" i="6"/>
  <c r="D21" i="6"/>
  <c r="P17" i="6"/>
  <c r="O17" i="6"/>
  <c r="N17" i="6"/>
  <c r="M17" i="6"/>
  <c r="L17" i="6"/>
  <c r="K17" i="6"/>
  <c r="J17" i="6"/>
  <c r="I17" i="6"/>
  <c r="G17" i="6"/>
  <c r="F17" i="6"/>
  <c r="E17" i="6"/>
  <c r="D17" i="6"/>
  <c r="P10" i="6"/>
  <c r="N11" i="2" s="1"/>
  <c r="O10" i="6"/>
  <c r="M11" i="2" s="1"/>
  <c r="N10" i="6"/>
  <c r="L11" i="2" s="1"/>
  <c r="M10" i="6"/>
  <c r="K11" i="2" s="1"/>
  <c r="L10" i="6"/>
  <c r="J11" i="2" s="1"/>
  <c r="K10" i="6"/>
  <c r="I11" i="2" s="1"/>
  <c r="J10" i="6"/>
  <c r="H11" i="2" s="1"/>
  <c r="I10" i="6"/>
  <c r="G11" i="2" s="1"/>
  <c r="G10" i="6"/>
  <c r="E11" i="2" s="1"/>
  <c r="F10" i="6"/>
  <c r="E10" i="6"/>
  <c r="C11" i="2" s="1"/>
  <c r="D10" i="6"/>
  <c r="B11" i="2" s="1"/>
  <c r="P43" i="4"/>
  <c r="O43" i="4"/>
  <c r="N43" i="4"/>
  <c r="M43" i="4"/>
  <c r="L43" i="4"/>
  <c r="K43" i="4"/>
  <c r="J43" i="4"/>
  <c r="I43" i="4"/>
  <c r="G43" i="4"/>
  <c r="F43" i="4"/>
  <c r="E43" i="4"/>
  <c r="D43" i="4"/>
  <c r="P39" i="4"/>
  <c r="O39" i="4"/>
  <c r="N39" i="4"/>
  <c r="M39" i="4"/>
  <c r="L39" i="4"/>
  <c r="K39" i="4"/>
  <c r="J39" i="4"/>
  <c r="I39" i="4"/>
  <c r="G39" i="4"/>
  <c r="F39" i="4"/>
  <c r="E39" i="4"/>
  <c r="C10" i="14" s="1"/>
  <c r="D39" i="4"/>
  <c r="P30" i="4"/>
  <c r="N10" i="2" s="1"/>
  <c r="O30" i="4"/>
  <c r="M10" i="2" s="1"/>
  <c r="N30" i="4"/>
  <c r="L10" i="2" s="1"/>
  <c r="M30" i="4"/>
  <c r="K10" i="2" s="1"/>
  <c r="L30" i="4"/>
  <c r="J10" i="2" s="1"/>
  <c r="K30" i="4"/>
  <c r="I10" i="2" s="1"/>
  <c r="J30" i="4"/>
  <c r="H10" i="2" s="1"/>
  <c r="I30" i="4"/>
  <c r="G10" i="2" s="1"/>
  <c r="G30" i="4"/>
  <c r="E10" i="2" s="1"/>
  <c r="F30" i="4"/>
  <c r="D10" i="2" s="1"/>
  <c r="C10" i="2"/>
  <c r="P23" i="4"/>
  <c r="O23" i="4"/>
  <c r="N23" i="4"/>
  <c r="M23" i="4"/>
  <c r="L23" i="4"/>
  <c r="K23" i="4"/>
  <c r="J23" i="4"/>
  <c r="I23" i="4"/>
  <c r="G23" i="4"/>
  <c r="F23" i="4"/>
  <c r="E23" i="4"/>
  <c r="B10" i="2"/>
  <c r="P18" i="4"/>
  <c r="O18" i="4"/>
  <c r="N18" i="4"/>
  <c r="M18" i="4"/>
  <c r="L18" i="4"/>
  <c r="K18" i="4"/>
  <c r="J18" i="4"/>
  <c r="I18" i="4"/>
  <c r="G18" i="4"/>
  <c r="F18" i="4"/>
  <c r="E18" i="4"/>
  <c r="D18" i="4"/>
  <c r="B9" i="14" s="1"/>
  <c r="P10" i="4"/>
  <c r="N9" i="2" s="1"/>
  <c r="O10" i="4"/>
  <c r="M9" i="2" s="1"/>
  <c r="N10" i="4"/>
  <c r="L9" i="2" s="1"/>
  <c r="M10" i="4"/>
  <c r="K9" i="2" s="1"/>
  <c r="L10" i="4"/>
  <c r="J9" i="2" s="1"/>
  <c r="K10" i="4"/>
  <c r="I9" i="2" s="1"/>
  <c r="J10" i="4"/>
  <c r="H9" i="2" s="1"/>
  <c r="I10" i="4"/>
  <c r="G9" i="2" s="1"/>
  <c r="G10" i="4"/>
  <c r="F10" i="4"/>
  <c r="D9" i="2" s="1"/>
  <c r="E10" i="4"/>
  <c r="C9" i="2" s="1"/>
  <c r="D10" i="4"/>
  <c r="B9" i="2" s="1"/>
  <c r="D42" i="1"/>
  <c r="D39" i="1"/>
  <c r="E42" i="1"/>
  <c r="E39" i="1"/>
  <c r="C8" i="12" s="1"/>
  <c r="F42" i="1"/>
  <c r="F39" i="1"/>
  <c r="G42" i="1"/>
  <c r="G39" i="1"/>
  <c r="E8" i="12" s="1"/>
  <c r="I42" i="1"/>
  <c r="I39" i="1"/>
  <c r="J42" i="1"/>
  <c r="J39" i="1"/>
  <c r="K42" i="1"/>
  <c r="K39" i="1"/>
  <c r="L42" i="1"/>
  <c r="L39" i="1"/>
  <c r="M42" i="1"/>
  <c r="M39" i="1"/>
  <c r="N42" i="1"/>
  <c r="N39" i="1"/>
  <c r="O42" i="1"/>
  <c r="O39" i="1"/>
  <c r="P42" i="1"/>
  <c r="P39" i="1"/>
  <c r="E8" i="2"/>
  <c r="D8" i="2"/>
  <c r="C8" i="2"/>
  <c r="B8" i="2"/>
  <c r="H16" i="12" l="1"/>
  <c r="H16" i="14"/>
  <c r="J16" i="12"/>
  <c r="J16" i="13" s="1"/>
  <c r="J16" i="14"/>
  <c r="L16" i="12"/>
  <c r="L16" i="13" s="1"/>
  <c r="L16" i="14"/>
  <c r="N16" i="12"/>
  <c r="N16" i="13" s="1"/>
  <c r="N16" i="14"/>
  <c r="G16" i="12"/>
  <c r="G16" i="13" s="1"/>
  <c r="G16" i="14"/>
  <c r="I16" i="12"/>
  <c r="I16" i="14"/>
  <c r="K16" i="12"/>
  <c r="K16" i="13" s="1"/>
  <c r="K16" i="14"/>
  <c r="M16" i="12"/>
  <c r="M16" i="13" s="1"/>
  <c r="M16" i="14"/>
  <c r="N15" i="12"/>
  <c r="N15" i="13" s="1"/>
  <c r="N15" i="14"/>
  <c r="M15" i="12"/>
  <c r="M15" i="14"/>
  <c r="L15" i="12"/>
  <c r="L15" i="14"/>
  <c r="K15" i="12"/>
  <c r="K15" i="13" s="1"/>
  <c r="K15" i="14"/>
  <c r="J15" i="12"/>
  <c r="J15" i="13" s="1"/>
  <c r="J15" i="14"/>
  <c r="I15" i="12"/>
  <c r="I16" i="13" s="1"/>
  <c r="I15" i="14"/>
  <c r="H15" i="12"/>
  <c r="H15" i="13" s="1"/>
  <c r="H15" i="14"/>
  <c r="G15" i="12"/>
  <c r="G15" i="14"/>
  <c r="H12" i="14"/>
  <c r="J12" i="14"/>
  <c r="L12" i="14"/>
  <c r="N12" i="14"/>
  <c r="G12" i="14"/>
  <c r="I12" i="14"/>
  <c r="K12" i="14"/>
  <c r="M12" i="14"/>
  <c r="I11" i="12"/>
  <c r="I11" i="13" s="1"/>
  <c r="I11" i="14"/>
  <c r="N11" i="12"/>
  <c r="N11" i="13" s="1"/>
  <c r="N11" i="14"/>
  <c r="M11" i="12"/>
  <c r="M11" i="13" s="1"/>
  <c r="M11" i="14"/>
  <c r="L11" i="12"/>
  <c r="L11" i="13" s="1"/>
  <c r="L11" i="14"/>
  <c r="K11" i="12"/>
  <c r="K11" i="14"/>
  <c r="J11" i="12"/>
  <c r="J11" i="13" s="1"/>
  <c r="J11" i="14"/>
  <c r="H11" i="12"/>
  <c r="H11" i="13" s="1"/>
  <c r="H11" i="14"/>
  <c r="G11" i="12"/>
  <c r="G11" i="13" s="1"/>
  <c r="G11" i="14"/>
  <c r="N10" i="12"/>
  <c r="N10" i="13" s="1"/>
  <c r="N10" i="14"/>
  <c r="M10" i="12"/>
  <c r="M10" i="13" s="1"/>
  <c r="M10" i="14"/>
  <c r="L10" i="12"/>
  <c r="L10" i="13" s="1"/>
  <c r="L10" i="14"/>
  <c r="K10" i="12"/>
  <c r="K10" i="14"/>
  <c r="J10" i="12"/>
  <c r="J10" i="14"/>
  <c r="I10" i="12"/>
  <c r="I10" i="13" s="1"/>
  <c r="I10" i="14"/>
  <c r="H10" i="12"/>
  <c r="H10" i="13" s="1"/>
  <c r="H10" i="14"/>
  <c r="G10" i="12"/>
  <c r="G10" i="13" s="1"/>
  <c r="G10" i="14"/>
  <c r="G9" i="12"/>
  <c r="G9" i="13" s="1"/>
  <c r="G9" i="14"/>
  <c r="K9" i="12"/>
  <c r="K9" i="13" s="1"/>
  <c r="K9" i="14"/>
  <c r="H9" i="12"/>
  <c r="H9" i="14"/>
  <c r="L9" i="12"/>
  <c r="L9" i="13" s="1"/>
  <c r="L9" i="14"/>
  <c r="N9" i="12"/>
  <c r="N9" i="13" s="1"/>
  <c r="N9" i="14"/>
  <c r="C22" i="2"/>
  <c r="C23" i="2" s="1"/>
  <c r="B22" i="2"/>
  <c r="B23" i="2" s="1"/>
  <c r="D22" i="2"/>
  <c r="D23" i="2" s="1"/>
  <c r="N8" i="12"/>
  <c r="N8" i="13" s="1"/>
  <c r="N8" i="14"/>
  <c r="L8" i="12"/>
  <c r="L8" i="13" s="1"/>
  <c r="L8" i="14"/>
  <c r="K8" i="12"/>
  <c r="K8" i="13" s="1"/>
  <c r="K8" i="14"/>
  <c r="J8" i="12"/>
  <c r="J8" i="13" s="1"/>
  <c r="J8" i="14"/>
  <c r="H8" i="12"/>
  <c r="H8" i="13" s="1"/>
  <c r="H8" i="14"/>
  <c r="G8" i="12"/>
  <c r="G8" i="13" s="1"/>
  <c r="G8" i="14"/>
  <c r="M8" i="12"/>
  <c r="M8" i="13" s="1"/>
  <c r="M8" i="14"/>
  <c r="I8" i="12"/>
  <c r="I8" i="13" s="1"/>
  <c r="I8" i="14"/>
  <c r="J10" i="13"/>
  <c r="H12" i="13"/>
  <c r="J12" i="13"/>
  <c r="L12" i="13"/>
  <c r="H16" i="13"/>
  <c r="H9" i="13"/>
  <c r="K10" i="13"/>
  <c r="K11" i="13"/>
  <c r="G12" i="13"/>
  <c r="I12" i="13"/>
  <c r="K12" i="13"/>
  <c r="M12" i="13"/>
  <c r="G15" i="13"/>
  <c r="M15" i="13"/>
  <c r="L15" i="13"/>
  <c r="M9" i="12"/>
  <c r="M9" i="13" s="1"/>
  <c r="M9" i="14"/>
  <c r="I9" i="12"/>
  <c r="I9" i="13" s="1"/>
  <c r="I9" i="14"/>
  <c r="J9" i="12"/>
  <c r="J9" i="13" s="1"/>
  <c r="J9" i="14"/>
  <c r="G14" i="12"/>
  <c r="G14" i="14"/>
  <c r="I14" i="12"/>
  <c r="I14" i="13" s="1"/>
  <c r="I14" i="14"/>
  <c r="K14" i="12"/>
  <c r="K14" i="13" s="1"/>
  <c r="K14" i="14"/>
  <c r="M14" i="12"/>
  <c r="M14" i="13" s="1"/>
  <c r="M14" i="14"/>
  <c r="H14" i="12"/>
  <c r="H14" i="13" s="1"/>
  <c r="H14" i="14"/>
  <c r="J14" i="12"/>
  <c r="J14" i="13" s="1"/>
  <c r="J14" i="14"/>
  <c r="L14" i="12"/>
  <c r="L14" i="13" s="1"/>
  <c r="L14" i="14"/>
  <c r="N14" i="12"/>
  <c r="N14" i="13" s="1"/>
  <c r="N14" i="14"/>
  <c r="N12" i="13"/>
  <c r="G22" i="2"/>
  <c r="G23" i="2" s="1"/>
  <c r="I22" i="2"/>
  <c r="I23" i="2" s="1"/>
  <c r="M22" i="2"/>
  <c r="M23" i="2" s="1"/>
  <c r="H22" i="2"/>
  <c r="H23" i="2" s="1"/>
  <c r="J22" i="2"/>
  <c r="J23" i="2" s="1"/>
  <c r="L22" i="2"/>
  <c r="L23" i="2" s="1"/>
  <c r="N22" i="2"/>
  <c r="N23" i="2" s="1"/>
  <c r="K22" i="2"/>
  <c r="K23" i="2" s="1"/>
  <c r="E8" i="14"/>
  <c r="C16" i="12"/>
  <c r="C16" i="13" s="1"/>
  <c r="C16" i="14"/>
  <c r="E16" i="12"/>
  <c r="E16" i="13" s="1"/>
  <c r="E16" i="14"/>
  <c r="B16" i="12"/>
  <c r="B16" i="14"/>
  <c r="D16" i="12"/>
  <c r="D16" i="14"/>
  <c r="B14" i="12"/>
  <c r="D14" i="12"/>
  <c r="C14" i="14"/>
  <c r="E14" i="12"/>
  <c r="E14" i="14"/>
  <c r="C14" i="12"/>
  <c r="E10" i="12"/>
  <c r="E10" i="14"/>
  <c r="C10" i="12"/>
  <c r="B10" i="12"/>
  <c r="B10" i="14"/>
  <c r="D10" i="14"/>
  <c r="D10" i="12"/>
  <c r="C8" i="13"/>
  <c r="C12" i="12"/>
  <c r="C12" i="14"/>
  <c r="E12" i="14"/>
  <c r="B12" i="12"/>
  <c r="B12" i="14"/>
  <c r="D12" i="12"/>
  <c r="D12" i="14"/>
  <c r="E8" i="13"/>
  <c r="D8" i="14"/>
  <c r="C8" i="14"/>
  <c r="B8" i="12"/>
  <c r="B8" i="14"/>
  <c r="D8" i="12"/>
  <c r="E12" i="13"/>
  <c r="E10" i="13"/>
  <c r="P25" i="1"/>
  <c r="O25" i="1"/>
  <c r="N25" i="1"/>
  <c r="M25" i="1"/>
  <c r="L25" i="1"/>
  <c r="K25" i="1"/>
  <c r="J25" i="1"/>
  <c r="I25" i="1"/>
  <c r="G25" i="1"/>
  <c r="F25" i="1"/>
  <c r="E25" i="1"/>
  <c r="D25" i="1"/>
  <c r="P21" i="1"/>
  <c r="N7" i="12" s="1"/>
  <c r="O21" i="1"/>
  <c r="N21" i="1"/>
  <c r="M21" i="1"/>
  <c r="L21" i="1"/>
  <c r="K21" i="1"/>
  <c r="J21" i="1"/>
  <c r="I21" i="1"/>
  <c r="G7" i="12" s="1"/>
  <c r="G7" i="14" s="1"/>
  <c r="G21" i="1"/>
  <c r="F21" i="1"/>
  <c r="E21" i="1"/>
  <c r="D21" i="1"/>
  <c r="P13" i="1"/>
  <c r="N7" i="2" s="1"/>
  <c r="N7" i="13" s="1"/>
  <c r="O13" i="1"/>
  <c r="M7" i="2" s="1"/>
  <c r="M7" i="13" s="1"/>
  <c r="N13" i="1"/>
  <c r="L7" i="2" s="1"/>
  <c r="M13" i="1"/>
  <c r="K7" i="2" s="1"/>
  <c r="L13" i="1"/>
  <c r="J7" i="2" s="1"/>
  <c r="J17" i="2" s="1"/>
  <c r="J18" i="2" s="1"/>
  <c r="K13" i="1"/>
  <c r="I7" i="2" s="1"/>
  <c r="J13" i="1"/>
  <c r="H7" i="2" s="1"/>
  <c r="I13" i="1"/>
  <c r="G7" i="2" s="1"/>
  <c r="G7" i="13" s="1"/>
  <c r="N22" i="14" l="1"/>
  <c r="N23" i="14" s="1"/>
  <c r="G22" i="12"/>
  <c r="G23" i="12" s="1"/>
  <c r="I15" i="13"/>
  <c r="I22" i="13" s="1"/>
  <c r="I23" i="13" s="1"/>
  <c r="G20" i="14"/>
  <c r="G21" i="14" s="1"/>
  <c r="N20" i="12"/>
  <c r="N21" i="12" s="1"/>
  <c r="G14" i="13"/>
  <c r="G22" i="13" s="1"/>
  <c r="G23" i="13" s="1"/>
  <c r="E14" i="13"/>
  <c r="I7" i="14"/>
  <c r="I20" i="14" s="1"/>
  <c r="I21" i="14" s="1"/>
  <c r="I7" i="12"/>
  <c r="I7" i="13" s="1"/>
  <c r="K7" i="12"/>
  <c r="K20" i="12" s="1"/>
  <c r="K21" i="12" s="1"/>
  <c r="K7" i="14"/>
  <c r="K20" i="14" s="1"/>
  <c r="K21" i="14" s="1"/>
  <c r="M7" i="14"/>
  <c r="M20" i="14" s="1"/>
  <c r="M21" i="14" s="1"/>
  <c r="M7" i="12"/>
  <c r="G20" i="12"/>
  <c r="G21" i="12" s="1"/>
  <c r="H7" i="14"/>
  <c r="H20" i="14" s="1"/>
  <c r="H21" i="14" s="1"/>
  <c r="H7" i="12"/>
  <c r="H20" i="12" s="1"/>
  <c r="H21" i="12" s="1"/>
  <c r="J7" i="12"/>
  <c r="J7" i="13" s="1"/>
  <c r="J7" i="14"/>
  <c r="J20" i="14" s="1"/>
  <c r="J21" i="14" s="1"/>
  <c r="L7" i="14"/>
  <c r="L20" i="14" s="1"/>
  <c r="L21" i="14" s="1"/>
  <c r="L7" i="12"/>
  <c r="L20" i="12" s="1"/>
  <c r="L21" i="12" s="1"/>
  <c r="N7" i="14"/>
  <c r="N20" i="14" s="1"/>
  <c r="N21" i="14" s="1"/>
  <c r="N17" i="2"/>
  <c r="N18" i="2" s="1"/>
  <c r="J20" i="2"/>
  <c r="J21" i="2" s="1"/>
  <c r="I17" i="2"/>
  <c r="I18" i="2" s="1"/>
  <c r="I20" i="2"/>
  <c r="I21" i="2" s="1"/>
  <c r="M17" i="2"/>
  <c r="M18" i="2" s="1"/>
  <c r="G17" i="2"/>
  <c r="G18" i="2" s="1"/>
  <c r="L17" i="2"/>
  <c r="L18" i="2" s="1"/>
  <c r="H17" i="2"/>
  <c r="H18" i="2" s="1"/>
  <c r="N20" i="2"/>
  <c r="N21" i="2" s="1"/>
  <c r="M20" i="13"/>
  <c r="M21" i="13" s="1"/>
  <c r="L20" i="2"/>
  <c r="L21" i="2" s="1"/>
  <c r="H20" i="2"/>
  <c r="H21" i="2" s="1"/>
  <c r="M20" i="2"/>
  <c r="M21" i="2" s="1"/>
  <c r="G20" i="2"/>
  <c r="G21" i="2" s="1"/>
  <c r="G20" i="13"/>
  <c r="G21" i="13" s="1"/>
  <c r="N22" i="13"/>
  <c r="N23" i="13" s="1"/>
  <c r="H17" i="12"/>
  <c r="H18" i="12" s="1"/>
  <c r="M20" i="12"/>
  <c r="M21" i="12" s="1"/>
  <c r="K22" i="12"/>
  <c r="K23" i="12" s="1"/>
  <c r="B14" i="13"/>
  <c r="H22" i="12"/>
  <c r="H23" i="12" s="1"/>
  <c r="N17" i="12"/>
  <c r="N18" i="12" s="1"/>
  <c r="L22" i="12"/>
  <c r="L23" i="12" s="1"/>
  <c r="I22" i="12"/>
  <c r="I23" i="12" s="1"/>
  <c r="L17" i="12"/>
  <c r="L18" i="12" s="1"/>
  <c r="N22" i="12"/>
  <c r="N23" i="12" s="1"/>
  <c r="J22" i="12"/>
  <c r="J23" i="12" s="1"/>
  <c r="K7" i="13"/>
  <c r="K20" i="13" s="1"/>
  <c r="K21" i="13" s="1"/>
  <c r="J22" i="13"/>
  <c r="J23" i="13" s="1"/>
  <c r="M22" i="13"/>
  <c r="M23" i="13" s="1"/>
  <c r="M17" i="13"/>
  <c r="M18" i="13" s="1"/>
  <c r="K22" i="13"/>
  <c r="K23" i="13" s="1"/>
  <c r="L22" i="14"/>
  <c r="L23" i="14" s="1"/>
  <c r="J22" i="14"/>
  <c r="J23" i="14" s="1"/>
  <c r="J17" i="14"/>
  <c r="J18" i="14" s="1"/>
  <c r="H22" i="14"/>
  <c r="H23" i="14" s="1"/>
  <c r="L22" i="13"/>
  <c r="L23" i="13" s="1"/>
  <c r="H22" i="13"/>
  <c r="H23" i="13" s="1"/>
  <c r="M17" i="12"/>
  <c r="M18" i="12" s="1"/>
  <c r="G17" i="12"/>
  <c r="G18" i="12" s="1"/>
  <c r="M22" i="12"/>
  <c r="M23" i="12" s="1"/>
  <c r="M22" i="14"/>
  <c r="M23" i="14" s="1"/>
  <c r="M17" i="14"/>
  <c r="M18" i="14" s="1"/>
  <c r="K22" i="14"/>
  <c r="K23" i="14" s="1"/>
  <c r="K17" i="14"/>
  <c r="K18" i="14" s="1"/>
  <c r="I22" i="14"/>
  <c r="I23" i="14" s="1"/>
  <c r="I17" i="14"/>
  <c r="I18" i="14" s="1"/>
  <c r="G22" i="14"/>
  <c r="G23" i="14" s="1"/>
  <c r="G17" i="14"/>
  <c r="G18" i="14" s="1"/>
  <c r="N20" i="13"/>
  <c r="N21" i="13" s="1"/>
  <c r="N17" i="13"/>
  <c r="N18" i="13" s="1"/>
  <c r="K20" i="2"/>
  <c r="K21" i="2" s="1"/>
  <c r="K17" i="2"/>
  <c r="K18" i="2" s="1"/>
  <c r="D8" i="13"/>
  <c r="D16" i="13"/>
  <c r="B16" i="13"/>
  <c r="D12" i="13"/>
  <c r="B12" i="13"/>
  <c r="C12" i="13"/>
  <c r="B8" i="13"/>
  <c r="B10" i="13"/>
  <c r="D10" i="13"/>
  <c r="C10" i="13"/>
  <c r="C14" i="13"/>
  <c r="D14" i="13"/>
  <c r="C7" i="14"/>
  <c r="C7" i="12"/>
  <c r="E7" i="12"/>
  <c r="E7" i="14"/>
  <c r="B7" i="14"/>
  <c r="B7" i="12"/>
  <c r="D7" i="14"/>
  <c r="D7" i="12"/>
  <c r="E9" i="14"/>
  <c r="F9" i="14" s="1"/>
  <c r="C9" i="14"/>
  <c r="E11" i="14"/>
  <c r="D9" i="14"/>
  <c r="F16" i="12"/>
  <c r="E11" i="12"/>
  <c r="F11" i="12" s="1"/>
  <c r="E9" i="12"/>
  <c r="F9" i="12" s="1"/>
  <c r="D9" i="12"/>
  <c r="C9" i="12"/>
  <c r="B9" i="12"/>
  <c r="E13" i="2"/>
  <c r="F13" i="2" s="1"/>
  <c r="F12" i="2"/>
  <c r="D11" i="2"/>
  <c r="D7" i="2"/>
  <c r="C7" i="2"/>
  <c r="C20" i="2" s="1"/>
  <c r="C21" i="2" s="1"/>
  <c r="B7" i="2"/>
  <c r="B20" i="2" s="1"/>
  <c r="B21" i="2" s="1"/>
  <c r="J20" i="12" l="1"/>
  <c r="J21" i="12" s="1"/>
  <c r="K17" i="12"/>
  <c r="K18" i="12" s="1"/>
  <c r="G17" i="13"/>
  <c r="G18" i="13" s="1"/>
  <c r="D20" i="2"/>
  <c r="D21" i="2" s="1"/>
  <c r="E20" i="12"/>
  <c r="E21" i="12" s="1"/>
  <c r="N17" i="14"/>
  <c r="N18" i="14" s="1"/>
  <c r="J17" i="13"/>
  <c r="J18" i="13" s="1"/>
  <c r="J20" i="13"/>
  <c r="J21" i="13" s="1"/>
  <c r="J17" i="12"/>
  <c r="J18" i="12" s="1"/>
  <c r="H17" i="14"/>
  <c r="H18" i="14" s="1"/>
  <c r="L17" i="14"/>
  <c r="L18" i="14" s="1"/>
  <c r="I20" i="12"/>
  <c r="I21" i="12" s="1"/>
  <c r="I17" i="12"/>
  <c r="I18" i="12" s="1"/>
  <c r="I17" i="13"/>
  <c r="I18" i="13" s="1"/>
  <c r="I20" i="13"/>
  <c r="I21" i="13" s="1"/>
  <c r="L7" i="13"/>
  <c r="H7" i="13"/>
  <c r="K17" i="13"/>
  <c r="K18" i="13" s="1"/>
  <c r="F11" i="14"/>
  <c r="E20" i="14"/>
  <c r="E21" i="14" s="1"/>
  <c r="B9" i="13"/>
  <c r="D7" i="13"/>
  <c r="B7" i="13"/>
  <c r="C7" i="13"/>
  <c r="F16" i="14"/>
  <c r="E15" i="2"/>
  <c r="F14" i="2"/>
  <c r="C11" i="12"/>
  <c r="C20" i="12" s="1"/>
  <c r="C21" i="12" s="1"/>
  <c r="B11" i="12"/>
  <c r="B20" i="12" s="1"/>
  <c r="B21" i="12" s="1"/>
  <c r="F10" i="12"/>
  <c r="F7" i="12"/>
  <c r="F15" i="2" l="1"/>
  <c r="E22" i="2"/>
  <c r="E23" i="2" s="1"/>
  <c r="H20" i="13"/>
  <c r="H21" i="13" s="1"/>
  <c r="H17" i="13"/>
  <c r="H18" i="13" s="1"/>
  <c r="L17" i="13"/>
  <c r="L18" i="13" s="1"/>
  <c r="L20" i="13"/>
  <c r="L21" i="13" s="1"/>
  <c r="B11" i="13"/>
  <c r="B20" i="13" s="1"/>
  <c r="B21" i="13" s="1"/>
  <c r="F7" i="14"/>
  <c r="D11" i="14"/>
  <c r="D20" i="14" s="1"/>
  <c r="D21" i="14" s="1"/>
  <c r="D11" i="13"/>
  <c r="D11" i="12"/>
  <c r="D20" i="12" s="1"/>
  <c r="D21" i="12" s="1"/>
  <c r="B11" i="14"/>
  <c r="B20" i="14" s="1"/>
  <c r="B21" i="14" s="1"/>
  <c r="C11" i="14"/>
  <c r="C20" i="14" s="1"/>
  <c r="C21" i="14" s="1"/>
  <c r="C13" i="13"/>
  <c r="C13" i="12"/>
  <c r="E13" i="13"/>
  <c r="E13" i="12"/>
  <c r="C13" i="14"/>
  <c r="E13" i="14"/>
  <c r="B13" i="13"/>
  <c r="B13" i="12"/>
  <c r="D13" i="13"/>
  <c r="D13" i="12"/>
  <c r="B13" i="14"/>
  <c r="D13" i="14"/>
  <c r="E7" i="2"/>
  <c r="F12" i="13"/>
  <c r="F12" i="12"/>
  <c r="F12" i="14"/>
  <c r="E9" i="13"/>
  <c r="F9" i="13" s="1"/>
  <c r="E9" i="2"/>
  <c r="F9" i="2" s="1"/>
  <c r="D9" i="13"/>
  <c r="C9" i="13"/>
  <c r="F10" i="14"/>
  <c r="F16" i="13"/>
  <c r="F16" i="2"/>
  <c r="F14" i="13"/>
  <c r="F14" i="12"/>
  <c r="F14" i="14"/>
  <c r="F11" i="2"/>
  <c r="E11" i="13"/>
  <c r="C11" i="13"/>
  <c r="F10" i="13"/>
  <c r="F10" i="2"/>
  <c r="F8" i="14"/>
  <c r="F8" i="12"/>
  <c r="F20" i="12" s="1"/>
  <c r="F21" i="12" s="1"/>
  <c r="C15" i="12"/>
  <c r="C15" i="14"/>
  <c r="C15" i="13"/>
  <c r="E15" i="12"/>
  <c r="E15" i="14"/>
  <c r="F15" i="14" s="1"/>
  <c r="E15" i="13"/>
  <c r="F15" i="13" s="1"/>
  <c r="B15" i="14"/>
  <c r="B15" i="13"/>
  <c r="B15" i="12"/>
  <c r="D15" i="14"/>
  <c r="D15" i="13"/>
  <c r="D15" i="12"/>
  <c r="E20" i="2" l="1"/>
  <c r="E21" i="2" s="1"/>
  <c r="D22" i="14"/>
  <c r="D23" i="14" s="1"/>
  <c r="D22" i="12"/>
  <c r="D23" i="12" s="1"/>
  <c r="E22" i="14"/>
  <c r="E23" i="14" s="1"/>
  <c r="C22" i="14"/>
  <c r="C23" i="14" s="1"/>
  <c r="C22" i="12"/>
  <c r="C23" i="12" s="1"/>
  <c r="B22" i="12"/>
  <c r="B23" i="12" s="1"/>
  <c r="B22" i="14"/>
  <c r="B23" i="14" s="1"/>
  <c r="F22" i="2"/>
  <c r="F23" i="2" s="1"/>
  <c r="F13" i="12"/>
  <c r="E22" i="12"/>
  <c r="E23" i="12" s="1"/>
  <c r="C20" i="13"/>
  <c r="C21" i="13" s="1"/>
  <c r="D20" i="13"/>
  <c r="D21" i="13" s="1"/>
  <c r="F11" i="13"/>
  <c r="D22" i="13"/>
  <c r="D23" i="13" s="1"/>
  <c r="B22" i="13"/>
  <c r="B23" i="13" s="1"/>
  <c r="C22" i="13"/>
  <c r="C23" i="13" s="1"/>
  <c r="F13" i="14"/>
  <c r="F17" i="14" s="1"/>
  <c r="F18" i="14" s="1"/>
  <c r="F13" i="13"/>
  <c r="E22" i="13"/>
  <c r="E23" i="13" s="1"/>
  <c r="F7" i="2"/>
  <c r="E7" i="13"/>
  <c r="F7" i="13" s="1"/>
  <c r="D17" i="2"/>
  <c r="D18" i="2" s="1"/>
  <c r="B17" i="12"/>
  <c r="B18" i="12" s="1"/>
  <c r="B17" i="14"/>
  <c r="B18" i="14" s="1"/>
  <c r="D17" i="14"/>
  <c r="D18" i="14" s="1"/>
  <c r="C17" i="14"/>
  <c r="C18" i="14" s="1"/>
  <c r="D17" i="13"/>
  <c r="D18" i="13" s="1"/>
  <c r="C17" i="13"/>
  <c r="C18" i="13" s="1"/>
  <c r="E17" i="14"/>
  <c r="E18" i="14" s="1"/>
  <c r="D17" i="12"/>
  <c r="D18" i="12" s="1"/>
  <c r="C17" i="12"/>
  <c r="C18" i="12" s="1"/>
  <c r="B17" i="13"/>
  <c r="B18" i="13" s="1"/>
  <c r="C17" i="2"/>
  <c r="C18" i="2" s="1"/>
  <c r="F15" i="12"/>
  <c r="E17" i="12"/>
  <c r="E18" i="12" s="1"/>
  <c r="B17" i="2"/>
  <c r="B18" i="2" s="1"/>
  <c r="E17" i="2"/>
  <c r="E18" i="2" s="1"/>
  <c r="F8" i="2"/>
  <c r="F8" i="13"/>
  <c r="F17" i="12" l="1"/>
  <c r="F18" i="12" s="1"/>
  <c r="F20" i="2"/>
  <c r="F21" i="2" s="1"/>
  <c r="E17" i="13"/>
  <c r="E18" i="13" s="1"/>
  <c r="E20" i="13"/>
  <c r="E21" i="13" s="1"/>
  <c r="F22" i="12"/>
  <c r="F23" i="12" s="1"/>
  <c r="F17" i="2"/>
  <c r="F18" i="2" s="1"/>
  <c r="F17" i="13"/>
  <c r="F18" i="13" s="1"/>
</calcChain>
</file>

<file path=xl/sharedStrings.xml><?xml version="1.0" encoding="utf-8"?>
<sst xmlns="http://schemas.openxmlformats.org/spreadsheetml/2006/main" count="668" uniqueCount="261">
  <si>
    <t>Прием пищи</t>
  </si>
  <si>
    <t>Наименование</t>
  </si>
  <si>
    <t xml:space="preserve">Вес </t>
  </si>
  <si>
    <t>Пищевые вещества</t>
  </si>
  <si>
    <t>Энергетич</t>
  </si>
  <si>
    <t>№</t>
  </si>
  <si>
    <t>блюда</t>
  </si>
  <si>
    <t>Белки</t>
  </si>
  <si>
    <t>Жиры</t>
  </si>
  <si>
    <t>Углеводы</t>
  </si>
  <si>
    <t>ценность</t>
  </si>
  <si>
    <t>рецептуры</t>
  </si>
  <si>
    <t>Неделя 1</t>
  </si>
  <si>
    <t>Запеканка из творога со сгущеным молоком</t>
  </si>
  <si>
    <t>День 1</t>
  </si>
  <si>
    <t>Чай с лимоном</t>
  </si>
  <si>
    <t>Завтрак</t>
  </si>
  <si>
    <t>Хлеб пшеничный йодированный</t>
  </si>
  <si>
    <t>100</t>
  </si>
  <si>
    <t>Итого за завтрак</t>
  </si>
  <si>
    <t>Салат из белокочанной капусты</t>
  </si>
  <si>
    <t>43-04</t>
  </si>
  <si>
    <t>Обед</t>
  </si>
  <si>
    <t>Суп картофельный с крупой</t>
  </si>
  <si>
    <t>138-04</t>
  </si>
  <si>
    <t>Картофельное пюре</t>
  </si>
  <si>
    <t>520-04</t>
  </si>
  <si>
    <t>Сок (яблочный)</t>
  </si>
  <si>
    <t>200</t>
  </si>
  <si>
    <t>40</t>
  </si>
  <si>
    <t>20</t>
  </si>
  <si>
    <t>Итого за обед</t>
  </si>
  <si>
    <t>478-04</t>
  </si>
  <si>
    <t>Полдник</t>
  </si>
  <si>
    <t>Кофейный напиток на молоке</t>
  </si>
  <si>
    <t>689-04</t>
  </si>
  <si>
    <t>Итого за полдник</t>
  </si>
  <si>
    <t>Каша пшеничная вязкая</t>
  </si>
  <si>
    <t>510-04</t>
  </si>
  <si>
    <t>Какао на молоке витаминизированный</t>
  </si>
  <si>
    <t>ТТК</t>
  </si>
  <si>
    <t>День 2</t>
  </si>
  <si>
    <t>Икра свекольная</t>
  </si>
  <si>
    <t>78-04</t>
  </si>
  <si>
    <t>Рассольник ленинградский со сметаной</t>
  </si>
  <si>
    <t>Омлет с сыром</t>
  </si>
  <si>
    <t>Компот из смеси сухофруктов</t>
  </si>
  <si>
    <t>639-04</t>
  </si>
  <si>
    <t>Вареники ленивые со сметаной</t>
  </si>
  <si>
    <t>День 3</t>
  </si>
  <si>
    <t>Салат из зеленого горошка</t>
  </si>
  <si>
    <t>50-16</t>
  </si>
  <si>
    <t>139-04</t>
  </si>
  <si>
    <t>534-04</t>
  </si>
  <si>
    <t>Чай с сахаром</t>
  </si>
  <si>
    <t>685-04</t>
  </si>
  <si>
    <t>Тефтели с соусом</t>
  </si>
  <si>
    <t>Кисель из сока</t>
  </si>
  <si>
    <t>День 4</t>
  </si>
  <si>
    <t>Борщ со сметаной</t>
  </si>
  <si>
    <t>109-04</t>
  </si>
  <si>
    <t xml:space="preserve">Биточки из говядины </t>
  </si>
  <si>
    <t>451-04</t>
  </si>
  <si>
    <t>Каша ячневая вязкая</t>
  </si>
  <si>
    <t>Каша пшенная с фруктами</t>
  </si>
  <si>
    <t xml:space="preserve">Котлета рыбная </t>
  </si>
  <si>
    <t>388-04</t>
  </si>
  <si>
    <t>День 5</t>
  </si>
  <si>
    <t>Рагу из овощей</t>
  </si>
  <si>
    <t>Суп с клецками</t>
  </si>
  <si>
    <t>155,548-04</t>
  </si>
  <si>
    <t>Плов из птицы</t>
  </si>
  <si>
    <t>492-04</t>
  </si>
  <si>
    <t>Сок земляничный</t>
  </si>
  <si>
    <t>337-13</t>
  </si>
  <si>
    <t>Чай с повидлом</t>
  </si>
  <si>
    <t>Неделя 2</t>
  </si>
  <si>
    <t>День 6</t>
  </si>
  <si>
    <t>Кисель плодово-ягодный витаминизированный</t>
  </si>
  <si>
    <t>Котлета из птицы</t>
  </si>
  <si>
    <t>День 7</t>
  </si>
  <si>
    <t>Макаронные изделия отварные</t>
  </si>
  <si>
    <t>516-04</t>
  </si>
  <si>
    <t>50</t>
  </si>
  <si>
    <t>Салат из моркови с черносливом</t>
  </si>
  <si>
    <t>8-13</t>
  </si>
  <si>
    <t xml:space="preserve">Суп с крупой и мясными фрикадельками </t>
  </si>
  <si>
    <t>153-04</t>
  </si>
  <si>
    <t>Сырники из творога со сгущенным молоком</t>
  </si>
  <si>
    <t>358-04</t>
  </si>
  <si>
    <t>Голубцы ленивые</t>
  </si>
  <si>
    <t>Чай с молоком</t>
  </si>
  <si>
    <t>День 8</t>
  </si>
  <si>
    <t>Суп-лапша домашняя</t>
  </si>
  <si>
    <t>148-04</t>
  </si>
  <si>
    <t>Бутерброд с сыром</t>
  </si>
  <si>
    <t>35</t>
  </si>
  <si>
    <t>Сок (грушевый)</t>
  </si>
  <si>
    <t>Сыр порционно</t>
  </si>
  <si>
    <t>100-13</t>
  </si>
  <si>
    <t>День 9</t>
  </si>
  <si>
    <t>Булочка "Домашняя"</t>
  </si>
  <si>
    <t>Суп крестьянский с крупой</t>
  </si>
  <si>
    <t>Котлеты из говядины</t>
  </si>
  <si>
    <t>Макароны отварные</t>
  </si>
  <si>
    <t>День 10</t>
  </si>
  <si>
    <t>124-04</t>
  </si>
  <si>
    <t>354,355-04</t>
  </si>
  <si>
    <t>Салат Степной</t>
  </si>
  <si>
    <t>Напиток кисломолочный "Снежок"</t>
  </si>
  <si>
    <t>№ дня</t>
  </si>
  <si>
    <t>Белки ( г)</t>
  </si>
  <si>
    <t>Жиры (г)</t>
  </si>
  <si>
    <t>Углеводы (г)</t>
  </si>
  <si>
    <t>Энергетическая ценность ккал</t>
  </si>
  <si>
    <t>завтрак</t>
  </si>
  <si>
    <t>завтрак %</t>
  </si>
  <si>
    <t>за 10 дней</t>
  </si>
  <si>
    <t>среднее</t>
  </si>
  <si>
    <t xml:space="preserve">по СанПиН </t>
  </si>
  <si>
    <t>20-25</t>
  </si>
  <si>
    <t>обед</t>
  </si>
  <si>
    <t>обед %</t>
  </si>
  <si>
    <t>завтрак+обед</t>
  </si>
  <si>
    <t>завтрак+обед %</t>
  </si>
  <si>
    <t>30-35</t>
  </si>
  <si>
    <t>50-60</t>
  </si>
  <si>
    <t>40-50</t>
  </si>
  <si>
    <t>обед+полдник</t>
  </si>
  <si>
    <t>обед+полдник %</t>
  </si>
  <si>
    <t>372-13</t>
  </si>
  <si>
    <t>495-13</t>
  </si>
  <si>
    <t>200/15</t>
  </si>
  <si>
    <t>Щи из свежей капусты с картофелем и сметаной</t>
  </si>
  <si>
    <t>645-04</t>
  </si>
  <si>
    <t>25-04</t>
  </si>
  <si>
    <t>91-13</t>
  </si>
  <si>
    <t>Рыба запеченная в омлете</t>
  </si>
  <si>
    <t>B1</t>
  </si>
  <si>
    <t>B2</t>
  </si>
  <si>
    <t>A</t>
  </si>
  <si>
    <t>C</t>
  </si>
  <si>
    <t>Ca</t>
  </si>
  <si>
    <t>Mg</t>
  </si>
  <si>
    <t>P</t>
  </si>
  <si>
    <t>Fe</t>
  </si>
  <si>
    <t>54 - 1т</t>
  </si>
  <si>
    <t>Рыба запеченная</t>
  </si>
  <si>
    <t>245-16</t>
  </si>
  <si>
    <t>Компот из кураги</t>
  </si>
  <si>
    <t>54-5м</t>
  </si>
  <si>
    <t>54-2хн-22</t>
  </si>
  <si>
    <t>Капуста тушенная с мясом</t>
  </si>
  <si>
    <t>54-32 хн</t>
  </si>
  <si>
    <t>541-04</t>
  </si>
  <si>
    <t>54-23м-22</t>
  </si>
  <si>
    <t>Картофель отварной</t>
  </si>
  <si>
    <t>426-13</t>
  </si>
  <si>
    <t>Биточек из кур</t>
  </si>
  <si>
    <t>Пром.</t>
  </si>
  <si>
    <t>108-13</t>
  </si>
  <si>
    <t>112-13</t>
  </si>
  <si>
    <t>109-13</t>
  </si>
  <si>
    <t>309-13</t>
  </si>
  <si>
    <t>Компот из свежих яблок</t>
  </si>
  <si>
    <t>Хлеб ржано-пшеничный</t>
  </si>
  <si>
    <t>494-13</t>
  </si>
  <si>
    <t>Запеканка картофельная с мясом</t>
  </si>
  <si>
    <t xml:space="preserve">Каша гречневая </t>
  </si>
  <si>
    <t>Помидор в нарезке</t>
  </si>
  <si>
    <t>54-3з-22</t>
  </si>
  <si>
    <t>Бефстроганов</t>
  </si>
  <si>
    <t>50/50</t>
  </si>
  <si>
    <t>Салат из сырых овощей</t>
  </si>
  <si>
    <t>Огурец в нарезке</t>
  </si>
  <si>
    <t>54-2з-22</t>
  </si>
  <si>
    <t>Салат из квашеной капусты</t>
  </si>
  <si>
    <t>Гуляш</t>
  </si>
  <si>
    <t>Салат из свеклы с зеленым горошком</t>
  </si>
  <si>
    <t>Капуста тушеная</t>
  </si>
  <si>
    <t>Салат из сборных овощей</t>
  </si>
  <si>
    <t>Азу</t>
  </si>
  <si>
    <t xml:space="preserve">Белки </t>
  </si>
  <si>
    <t>(г)</t>
  </si>
  <si>
    <t xml:space="preserve">Жиры </t>
  </si>
  <si>
    <t>среднее за 1 неделю</t>
  </si>
  <si>
    <t>среднее за 2 неделю</t>
  </si>
  <si>
    <t>за 1 день%</t>
  </si>
  <si>
    <t>( г)</t>
  </si>
  <si>
    <t xml:space="preserve">Кисель из кураги </t>
  </si>
  <si>
    <t>643-04</t>
  </si>
  <si>
    <t>Салат из капусты белокоч. и свеклы</t>
  </si>
  <si>
    <t>44-13</t>
  </si>
  <si>
    <t>среднее за 1 день%</t>
  </si>
  <si>
    <t>среднее за 1 неде</t>
  </si>
  <si>
    <t xml:space="preserve">Тефтели </t>
  </si>
  <si>
    <t>Запеканка из макарон с яблоками</t>
  </si>
  <si>
    <t>Салат из моркови по-корейски</t>
  </si>
  <si>
    <t>Салат из белок. капусты с огурцом и кукур</t>
  </si>
  <si>
    <t>Сок (земляничный)</t>
  </si>
  <si>
    <t>Салат из белокоч.капусты с  огурцом</t>
  </si>
  <si>
    <t>68-22</t>
  </si>
  <si>
    <t>423-04</t>
  </si>
  <si>
    <t>437-04</t>
  </si>
  <si>
    <t>54-22</t>
  </si>
  <si>
    <t>438-04</t>
  </si>
  <si>
    <t>298-13</t>
  </si>
  <si>
    <t>374-04</t>
  </si>
  <si>
    <t>61-22</t>
  </si>
  <si>
    <t>102-22</t>
  </si>
  <si>
    <t>243-13</t>
  </si>
  <si>
    <t>106-22</t>
  </si>
  <si>
    <t>52-22</t>
  </si>
  <si>
    <t>25-13</t>
  </si>
  <si>
    <t>Котлета особая</t>
  </si>
  <si>
    <t>125/110</t>
  </si>
  <si>
    <t>150/110</t>
  </si>
  <si>
    <t>123/110</t>
  </si>
  <si>
    <t>160/110</t>
  </si>
  <si>
    <t>Кондитерское изделие (мармелад)*</t>
  </si>
  <si>
    <t>Фрукты свежие (яблоко)**</t>
  </si>
  <si>
    <t>Фрукты свежие (мандарин)**</t>
  </si>
  <si>
    <t>Фрукты свежие (груша)**</t>
  </si>
  <si>
    <t>Фрукты свежие (банан)**</t>
  </si>
  <si>
    <t>Примечание:</t>
  </si>
  <si>
    <t>*- допускается выдача иных кондитерских изделий;</t>
  </si>
  <si>
    <t>**- допускается выдача иных фруктов.</t>
  </si>
  <si>
    <t>160/50</t>
  </si>
  <si>
    <t>Фрукты свежие (мандарин)</t>
  </si>
  <si>
    <t>250/10</t>
  </si>
  <si>
    <t>Фрукты свежие (груша)</t>
  </si>
  <si>
    <t>415-13</t>
  </si>
  <si>
    <t>Уха с крупой</t>
  </si>
  <si>
    <t>250/25</t>
  </si>
  <si>
    <t>152-13</t>
  </si>
  <si>
    <t>54-10 м22</t>
  </si>
  <si>
    <t>Фрукты свежие (банан)</t>
  </si>
  <si>
    <t>454-04</t>
  </si>
  <si>
    <t>250/5</t>
  </si>
  <si>
    <t>250/50</t>
  </si>
  <si>
    <t>Омлет с зеленым горошком</t>
  </si>
  <si>
    <t>54-15с-22</t>
  </si>
  <si>
    <t>90/30</t>
  </si>
  <si>
    <t>180/40</t>
  </si>
  <si>
    <t>164-13</t>
  </si>
  <si>
    <t>Суп молочный с крупой</t>
  </si>
  <si>
    <t>Рыба запеченная с картофелем по-русски</t>
  </si>
  <si>
    <t>381-04</t>
  </si>
  <si>
    <t>Кондитерские изделия (печенье сахарное)*</t>
  </si>
  <si>
    <t>Среднее потребление пищевых веществ и энергии ,витаминов и минералов завтрак с 12 лет и старше.</t>
  </si>
  <si>
    <t>Среднее потребление пищевых веществ и энергии ,витаминов и минералов обед с 12 лет и старше.</t>
  </si>
  <si>
    <t>Среднее потребление пищевых веществ и энергии ,витаминов и минералов завтрака и обеда с 12 лет и старше.</t>
  </si>
  <si>
    <t>Среднее потребление пищевых веществ и энергии ,витаминов и минералов  обеда и полдника с 12 лет и старше.</t>
  </si>
  <si>
    <t>302-13</t>
  </si>
  <si>
    <t>452-04</t>
  </si>
  <si>
    <t>54-1c-22</t>
  </si>
  <si>
    <t>462-04</t>
  </si>
  <si>
    <t>Рыба тушеная в томате с овощами</t>
  </si>
  <si>
    <t>136/100</t>
  </si>
  <si>
    <t>145/100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</si>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</sst>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0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7" fillId="0" borderId="0" xfId="0" applyFont="1"/>
    <xf numFmtId="0" fontId="8" fillId="0" borderId="5" xfId="0" applyFont="1" applyBorder="1" applyAlignment="1">
      <alignment horizontal="center"/>
    </xf>
    <xf numFmtId="0" fontId="8" fillId="0" borderId="1" xfId="0" applyFont="1" applyBorder="1"/>
    <xf numFmtId="0" fontId="8" fillId="0" borderId="6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2" fontId="10" fillId="0" borderId="1" xfId="0" quotePrefix="1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1" fillId="0" borderId="7" xfId="0" applyFont="1" applyBorder="1"/>
    <xf numFmtId="0" fontId="10" fillId="0" borderId="1" xfId="0" quotePrefix="1" applyFont="1" applyBorder="1" applyAlignment="1">
      <alignment horizontal="left"/>
    </xf>
    <xf numFmtId="0" fontId="11" fillId="0" borderId="1" xfId="0" applyFont="1" applyBorder="1"/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/>
    <xf numFmtId="2" fontId="10" fillId="0" borderId="1" xfId="0" applyNumberFormat="1" applyFont="1" applyBorder="1" applyAlignment="1"/>
    <xf numFmtId="0" fontId="10" fillId="0" borderId="1" xfId="0" quotePrefix="1" applyFont="1" applyBorder="1" applyAlignment="1">
      <alignment horizontal="center"/>
    </xf>
    <xf numFmtId="2" fontId="10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1" xfId="0" quotePrefix="1" applyNumberFormat="1" applyFont="1" applyBorder="1" applyAlignment="1">
      <alignment horizontal="center"/>
    </xf>
    <xf numFmtId="0" fontId="10" fillId="2" borderId="1" xfId="0" applyFont="1" applyFill="1" applyBorder="1"/>
    <xf numFmtId="0" fontId="12" fillId="0" borderId="0" xfId="0" applyFont="1" applyAlignment="1">
      <alignment horizontal="center"/>
    </xf>
    <xf numFmtId="2" fontId="10" fillId="0" borderId="4" xfId="1" applyNumberFormat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5" xfId="0" applyFont="1" applyBorder="1"/>
    <xf numFmtId="2" fontId="12" fillId="0" borderId="5" xfId="0" applyNumberFormat="1" applyFont="1" applyBorder="1" applyAlignment="1">
      <alignment horizontal="center"/>
    </xf>
    <xf numFmtId="0" fontId="10" fillId="0" borderId="7" xfId="0" applyFont="1" applyBorder="1"/>
    <xf numFmtId="2" fontId="12" fillId="0" borderId="0" xfId="0" applyNumberFormat="1" applyFont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0" fillId="0" borderId="1" xfId="3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left"/>
    </xf>
    <xf numFmtId="0" fontId="10" fillId="2" borderId="1" xfId="0" quotePrefix="1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/>
    <xf numFmtId="2" fontId="9" fillId="0" borderId="1" xfId="0" applyNumberFormat="1" applyFont="1" applyBorder="1"/>
    <xf numFmtId="2" fontId="9" fillId="0" borderId="1" xfId="0" applyNumberFormat="1" applyFont="1" applyBorder="1" applyAlignment="1">
      <alignment horizontal="center"/>
    </xf>
    <xf numFmtId="2" fontId="0" fillId="0" borderId="1" xfId="0" applyNumberFormat="1" applyBorder="1"/>
    <xf numFmtId="0" fontId="0" fillId="0" borderId="1" xfId="0" applyBorder="1"/>
    <xf numFmtId="2" fontId="0" fillId="0" borderId="1" xfId="0" applyNumberFormat="1" applyFont="1" applyBorder="1"/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3" fillId="0" borderId="1" xfId="0" applyFont="1" applyBorder="1"/>
    <xf numFmtId="1" fontId="15" fillId="0" borderId="1" xfId="0" applyNumberFormat="1" applyFont="1" applyBorder="1"/>
    <xf numFmtId="0" fontId="13" fillId="0" borderId="2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8" xfId="0" applyBorder="1" applyAlignment="1"/>
    <xf numFmtId="0" fontId="13" fillId="0" borderId="8" xfId="0" applyFont="1" applyFill="1" applyBorder="1" applyAlignment="1"/>
    <xf numFmtId="0" fontId="0" fillId="0" borderId="9" xfId="0" applyFont="1" applyBorder="1" applyAlignment="1"/>
    <xf numFmtId="1" fontId="15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2" fontId="17" fillId="0" borderId="0" xfId="9" applyNumberFormat="1" applyFont="1"/>
    <xf numFmtId="0" fontId="17" fillId="0" borderId="0" xfId="9" applyFont="1"/>
    <xf numFmtId="0" fontId="17" fillId="0" borderId="0" xfId="9" applyFont="1" applyFill="1" applyBorder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0">
    <cellStyle name="Обычный" xfId="0" builtinId="0"/>
    <cellStyle name="Обычный 2" xfId="1"/>
    <cellStyle name="Обычный 2 2" xfId="6"/>
    <cellStyle name="Обычный 3" xfId="2"/>
    <cellStyle name="Обычный 3 2" xfId="7"/>
    <cellStyle name="Обычный 4" xfId="3"/>
    <cellStyle name="Обычный 4 2" xfId="8"/>
    <cellStyle name="Обычный 5" xfId="5"/>
    <cellStyle name="Обычный 6" xfId="4"/>
    <cellStyle name="Обычный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42"/>
  <sheetViews>
    <sheetView zoomScale="84" zoomScaleNormal="84" zoomScaleSheetLayoutView="75" workbookViewId="0">
      <selection activeCell="E39" sqref="E39"/>
    </sheetView>
  </sheetViews>
  <sheetFormatPr defaultRowHeight="15" x14ac:dyDescent="0.25"/>
  <cols>
    <col min="1" max="1" width="23.7109375" customWidth="1"/>
    <col min="2" max="2" width="59.28515625" customWidth="1"/>
    <col min="3" max="3" width="11" customWidth="1"/>
    <col min="4" max="4" width="11.140625" customWidth="1"/>
    <col min="5" max="5" width="10.42578125" customWidth="1"/>
    <col min="6" max="6" width="12.5703125" customWidth="1"/>
    <col min="7" max="8" width="14.7109375" customWidth="1"/>
    <col min="9" max="10" width="9.5703125" bestFit="1" customWidth="1"/>
    <col min="11" max="11" width="11.42578125" bestFit="1" customWidth="1"/>
    <col min="12" max="12" width="9.5703125" bestFit="1" customWidth="1"/>
    <col min="13" max="15" width="9.85546875" bestFit="1" customWidth="1"/>
    <col min="16" max="16" width="9.5703125" bestFit="1" customWidth="1"/>
  </cols>
  <sheetData>
    <row r="7" spans="1:17" ht="20.25" x14ac:dyDescent="0.3">
      <c r="A7" s="94" t="s">
        <v>0</v>
      </c>
      <c r="B7" s="7" t="s">
        <v>1</v>
      </c>
      <c r="C7" s="7" t="s">
        <v>2</v>
      </c>
      <c r="D7" s="91" t="s">
        <v>3</v>
      </c>
      <c r="E7" s="92"/>
      <c r="F7" s="93"/>
      <c r="G7" s="7" t="s">
        <v>4</v>
      </c>
      <c r="H7" s="7" t="s">
        <v>5</v>
      </c>
      <c r="I7" s="94" t="s">
        <v>138</v>
      </c>
      <c r="J7" s="94" t="s">
        <v>139</v>
      </c>
      <c r="K7" s="94" t="s">
        <v>140</v>
      </c>
      <c r="L7" s="94" t="s">
        <v>141</v>
      </c>
      <c r="M7" s="94" t="s">
        <v>142</v>
      </c>
      <c r="N7" s="94" t="s">
        <v>143</v>
      </c>
      <c r="O7" s="94" t="s">
        <v>144</v>
      </c>
      <c r="P7" s="94" t="s">
        <v>145</v>
      </c>
    </row>
    <row r="8" spans="1:17" ht="20.25" x14ac:dyDescent="0.3">
      <c r="A8" s="95"/>
      <c r="B8" s="8" t="s">
        <v>6</v>
      </c>
      <c r="C8" s="8" t="s">
        <v>6</v>
      </c>
      <c r="D8" s="9" t="s">
        <v>7</v>
      </c>
      <c r="E8" s="9" t="s">
        <v>8</v>
      </c>
      <c r="F8" s="9" t="s">
        <v>9</v>
      </c>
      <c r="G8" s="8" t="s">
        <v>10</v>
      </c>
      <c r="H8" s="8" t="s">
        <v>11</v>
      </c>
      <c r="I8" s="95"/>
      <c r="J8" s="95"/>
      <c r="K8" s="95"/>
      <c r="L8" s="95"/>
      <c r="M8" s="95"/>
      <c r="N8" s="95"/>
      <c r="O8" s="95"/>
      <c r="P8" s="95"/>
    </row>
    <row r="9" spans="1:17" ht="20.25" x14ac:dyDescent="0.3">
      <c r="A9" s="10" t="s">
        <v>12</v>
      </c>
      <c r="B9" s="11" t="s">
        <v>13</v>
      </c>
      <c r="C9" s="6" t="s">
        <v>227</v>
      </c>
      <c r="D9" s="12">
        <v>22.36</v>
      </c>
      <c r="E9" s="12">
        <v>29.65</v>
      </c>
      <c r="F9" s="12">
        <v>46.21</v>
      </c>
      <c r="G9" s="12">
        <v>472.32</v>
      </c>
      <c r="H9" s="13" t="s">
        <v>146</v>
      </c>
      <c r="I9" s="12">
        <v>9.8000000000000004E-2</v>
      </c>
      <c r="J9" s="12">
        <v>0.33</v>
      </c>
      <c r="K9" s="12">
        <v>66.02</v>
      </c>
      <c r="L9" s="12">
        <v>0.7</v>
      </c>
      <c r="M9" s="12">
        <v>583.32000000000005</v>
      </c>
      <c r="N9" s="12">
        <v>59.81</v>
      </c>
      <c r="O9" s="12">
        <v>399.5</v>
      </c>
      <c r="P9" s="12">
        <v>1.01</v>
      </c>
      <c r="Q9" s="1"/>
    </row>
    <row r="10" spans="1:17" ht="20.25" x14ac:dyDescent="0.3">
      <c r="A10" s="10" t="s">
        <v>14</v>
      </c>
      <c r="B10" s="11" t="s">
        <v>54</v>
      </c>
      <c r="C10" s="6">
        <v>200</v>
      </c>
      <c r="D10" s="12">
        <v>0.2</v>
      </c>
      <c r="E10" s="12">
        <v>0</v>
      </c>
      <c r="F10" s="12">
        <v>9.24</v>
      </c>
      <c r="G10" s="12">
        <v>37.69</v>
      </c>
      <c r="H10" s="13" t="s">
        <v>55</v>
      </c>
      <c r="I10" s="12">
        <v>2</v>
      </c>
      <c r="J10" s="12">
        <v>0.01</v>
      </c>
      <c r="K10" s="12">
        <v>0.3</v>
      </c>
      <c r="L10" s="12">
        <v>0.04</v>
      </c>
      <c r="M10" s="12">
        <v>4.54</v>
      </c>
      <c r="N10" s="12">
        <v>3.8</v>
      </c>
      <c r="O10" s="12">
        <v>7.2</v>
      </c>
      <c r="P10" s="12">
        <v>0.74</v>
      </c>
      <c r="Q10" s="1"/>
    </row>
    <row r="11" spans="1:17" ht="20.25" x14ac:dyDescent="0.3">
      <c r="A11" s="10" t="s">
        <v>16</v>
      </c>
      <c r="B11" s="11" t="s">
        <v>219</v>
      </c>
      <c r="C11" s="6">
        <v>40</v>
      </c>
      <c r="D11" s="12">
        <v>0</v>
      </c>
      <c r="E11" s="12">
        <v>0</v>
      </c>
      <c r="F11" s="12">
        <v>31.76</v>
      </c>
      <c r="G11" s="12">
        <v>38.4</v>
      </c>
      <c r="H11" s="12" t="s">
        <v>159</v>
      </c>
      <c r="I11" s="12">
        <v>0</v>
      </c>
      <c r="J11" s="12">
        <v>0</v>
      </c>
      <c r="K11" s="12">
        <v>0</v>
      </c>
      <c r="L11" s="12">
        <v>0</v>
      </c>
      <c r="M11" s="12">
        <v>1.33</v>
      </c>
      <c r="N11" s="12">
        <v>1.33</v>
      </c>
      <c r="O11" s="12">
        <v>0</v>
      </c>
      <c r="P11" s="12">
        <v>0.13</v>
      </c>
      <c r="Q11" s="1"/>
    </row>
    <row r="12" spans="1:17" ht="20.25" x14ac:dyDescent="0.3">
      <c r="A12" s="11"/>
      <c r="B12" s="11" t="s">
        <v>220</v>
      </c>
      <c r="C12" s="6" t="s">
        <v>215</v>
      </c>
      <c r="D12" s="12">
        <v>0.44</v>
      </c>
      <c r="E12" s="12">
        <v>0.44</v>
      </c>
      <c r="F12" s="12">
        <v>10.78</v>
      </c>
      <c r="G12" s="12">
        <v>51.7</v>
      </c>
      <c r="H12" s="12" t="s">
        <v>161</v>
      </c>
      <c r="I12" s="12">
        <v>3.3000000000000002E-2</v>
      </c>
      <c r="J12" s="12">
        <v>2.1999999999999999E-2</v>
      </c>
      <c r="K12" s="12">
        <v>5.5</v>
      </c>
      <c r="L12" s="12">
        <v>11</v>
      </c>
      <c r="M12" s="12">
        <v>17.600000000000001</v>
      </c>
      <c r="N12" s="12">
        <v>9.9</v>
      </c>
      <c r="O12" s="12">
        <v>12.1</v>
      </c>
      <c r="P12" s="12">
        <v>2.42</v>
      </c>
      <c r="Q12" s="1"/>
    </row>
    <row r="13" spans="1:17" ht="20.25" x14ac:dyDescent="0.3">
      <c r="A13" s="6" t="s">
        <v>19</v>
      </c>
      <c r="B13" s="11"/>
      <c r="C13" s="10">
        <v>560</v>
      </c>
      <c r="D13" s="14">
        <f>SUM(D9:D12)</f>
        <v>23</v>
      </c>
      <c r="E13" s="14">
        <f t="shared" ref="E13:G13" si="0">SUM(E9:E12)</f>
        <v>30.09</v>
      </c>
      <c r="F13" s="14">
        <f t="shared" si="0"/>
        <v>97.990000000000009</v>
      </c>
      <c r="G13" s="14">
        <f t="shared" si="0"/>
        <v>600.11</v>
      </c>
      <c r="H13" s="12"/>
      <c r="I13" s="14">
        <f t="shared" ref="I13:P13" si="1">SUM(I9:I12)</f>
        <v>2.1309999999999998</v>
      </c>
      <c r="J13" s="14">
        <f t="shared" si="1"/>
        <v>0.36200000000000004</v>
      </c>
      <c r="K13" s="14">
        <f t="shared" si="1"/>
        <v>71.819999999999993</v>
      </c>
      <c r="L13" s="14">
        <f t="shared" si="1"/>
        <v>11.74</v>
      </c>
      <c r="M13" s="14">
        <f t="shared" si="1"/>
        <v>606.79000000000008</v>
      </c>
      <c r="N13" s="14">
        <f t="shared" si="1"/>
        <v>74.84</v>
      </c>
      <c r="O13" s="14">
        <f t="shared" si="1"/>
        <v>418.8</v>
      </c>
      <c r="P13" s="14">
        <f t="shared" si="1"/>
        <v>4.3</v>
      </c>
      <c r="Q13" s="1"/>
    </row>
    <row r="14" spans="1:17" ht="20.25" x14ac:dyDescent="0.3">
      <c r="A14" s="10" t="s">
        <v>22</v>
      </c>
      <c r="B14" s="11" t="s">
        <v>20</v>
      </c>
      <c r="C14" s="6">
        <v>80</v>
      </c>
      <c r="D14" s="12">
        <v>1.3</v>
      </c>
      <c r="E14" s="12">
        <v>4.13</v>
      </c>
      <c r="F14" s="12">
        <v>7.73</v>
      </c>
      <c r="G14" s="12">
        <v>72.75</v>
      </c>
      <c r="H14" s="12" t="s">
        <v>21</v>
      </c>
      <c r="I14" s="12">
        <v>2.5999999999999999E-2</v>
      </c>
      <c r="J14" s="12">
        <v>2.5999999999999999E-2</v>
      </c>
      <c r="K14" s="12">
        <v>162</v>
      </c>
      <c r="L14" s="12">
        <v>30.8</v>
      </c>
      <c r="M14" s="12">
        <v>54</v>
      </c>
      <c r="N14" s="12">
        <v>14</v>
      </c>
      <c r="O14" s="12">
        <v>26</v>
      </c>
      <c r="P14" s="12">
        <v>0.48</v>
      </c>
      <c r="Q14" s="1"/>
    </row>
    <row r="15" spans="1:17" ht="21" x14ac:dyDescent="0.35">
      <c r="A15" s="15"/>
      <c r="B15" s="11" t="s">
        <v>23</v>
      </c>
      <c r="C15" s="6">
        <v>250</v>
      </c>
      <c r="D15" s="12">
        <v>2.13</v>
      </c>
      <c r="E15" s="12">
        <v>2.4300000000000002</v>
      </c>
      <c r="F15" s="12">
        <v>23.71</v>
      </c>
      <c r="G15" s="12">
        <v>121.31</v>
      </c>
      <c r="H15" s="12" t="s">
        <v>24</v>
      </c>
      <c r="I15" s="12">
        <v>7.4999999999999997E-2</v>
      </c>
      <c r="J15" s="12">
        <v>6.25E-2</v>
      </c>
      <c r="K15" s="12">
        <v>133.1</v>
      </c>
      <c r="L15" s="12">
        <v>6.6</v>
      </c>
      <c r="M15" s="12">
        <v>34.5</v>
      </c>
      <c r="N15" s="12">
        <v>21.98</v>
      </c>
      <c r="O15" s="12">
        <v>55.5</v>
      </c>
      <c r="P15" s="12">
        <v>0.81</v>
      </c>
      <c r="Q15" s="1"/>
    </row>
    <row r="16" spans="1:17" ht="20.25" x14ac:dyDescent="0.3">
      <c r="A16" s="11"/>
      <c r="B16" s="16" t="s">
        <v>147</v>
      </c>
      <c r="C16" s="6">
        <v>100</v>
      </c>
      <c r="D16" s="12">
        <v>13.5</v>
      </c>
      <c r="E16" s="12">
        <v>10.3</v>
      </c>
      <c r="F16" s="12">
        <v>3.84</v>
      </c>
      <c r="G16" s="12">
        <v>206.13</v>
      </c>
      <c r="H16" s="13" t="s">
        <v>148</v>
      </c>
      <c r="I16" s="12">
        <v>0.17</v>
      </c>
      <c r="J16" s="12">
        <v>0.16</v>
      </c>
      <c r="K16" s="12">
        <v>21.24</v>
      </c>
      <c r="L16" s="12">
        <v>0.4</v>
      </c>
      <c r="M16" s="12">
        <v>26</v>
      </c>
      <c r="N16" s="12">
        <v>30.2</v>
      </c>
      <c r="O16" s="12">
        <v>199.01</v>
      </c>
      <c r="P16" s="12">
        <v>0.68</v>
      </c>
      <c r="Q16" s="1"/>
    </row>
    <row r="17" spans="1:17" ht="20.25" x14ac:dyDescent="0.3">
      <c r="A17" s="11"/>
      <c r="B17" s="11" t="s">
        <v>25</v>
      </c>
      <c r="C17" s="6">
        <v>180</v>
      </c>
      <c r="D17" s="12">
        <v>3.82</v>
      </c>
      <c r="E17" s="12">
        <v>5.0999999999999996</v>
      </c>
      <c r="F17" s="12">
        <v>23.74</v>
      </c>
      <c r="G17" s="12">
        <v>156.80000000000001</v>
      </c>
      <c r="H17" s="12" t="s">
        <v>26</v>
      </c>
      <c r="I17" s="12">
        <v>0.14000000000000001</v>
      </c>
      <c r="J17" s="12">
        <v>0.13</v>
      </c>
      <c r="K17" s="12">
        <v>23.74</v>
      </c>
      <c r="L17" s="12">
        <v>6.12</v>
      </c>
      <c r="M17" s="12">
        <v>50.39</v>
      </c>
      <c r="N17" s="12">
        <v>33.840000000000003</v>
      </c>
      <c r="O17" s="12">
        <v>102.48</v>
      </c>
      <c r="P17" s="12">
        <v>1.27</v>
      </c>
      <c r="Q17" s="1"/>
    </row>
    <row r="18" spans="1:17" ht="20.25" x14ac:dyDescent="0.3">
      <c r="A18" s="11"/>
      <c r="B18" s="11" t="s">
        <v>97</v>
      </c>
      <c r="C18" s="6" t="s">
        <v>28</v>
      </c>
      <c r="D18" s="12">
        <v>1</v>
      </c>
      <c r="E18" s="12">
        <v>0.15</v>
      </c>
      <c r="F18" s="12">
        <v>20.7</v>
      </c>
      <c r="G18" s="12">
        <v>94</v>
      </c>
      <c r="H18" s="12" t="s">
        <v>159</v>
      </c>
      <c r="I18" s="12">
        <v>0.01</v>
      </c>
      <c r="J18" s="12">
        <v>0.01</v>
      </c>
      <c r="K18" s="12">
        <v>0</v>
      </c>
      <c r="L18" s="12">
        <v>2</v>
      </c>
      <c r="M18" s="12">
        <v>17</v>
      </c>
      <c r="N18" s="12">
        <v>10</v>
      </c>
      <c r="O18" s="12">
        <v>24</v>
      </c>
      <c r="P18" s="12">
        <v>2.8</v>
      </c>
      <c r="Q18" s="1"/>
    </row>
    <row r="19" spans="1:17" ht="20.25" x14ac:dyDescent="0.3">
      <c r="A19" s="11"/>
      <c r="B19" s="11" t="s">
        <v>17</v>
      </c>
      <c r="C19" s="6">
        <v>55</v>
      </c>
      <c r="D19" s="12">
        <v>4.18</v>
      </c>
      <c r="E19" s="12">
        <v>0.44</v>
      </c>
      <c r="F19" s="12">
        <v>27.06</v>
      </c>
      <c r="G19" s="12">
        <v>128.91999999999999</v>
      </c>
      <c r="H19" s="12" t="s">
        <v>160</v>
      </c>
      <c r="I19" s="12">
        <v>0.06</v>
      </c>
      <c r="J19" s="12">
        <v>1.6500000000000001E-2</v>
      </c>
      <c r="K19" s="12">
        <v>0</v>
      </c>
      <c r="L19" s="12">
        <v>0</v>
      </c>
      <c r="M19" s="12">
        <v>11</v>
      </c>
      <c r="N19" s="12">
        <v>7.7</v>
      </c>
      <c r="O19" s="12">
        <v>35.75</v>
      </c>
      <c r="P19" s="12">
        <v>0.61</v>
      </c>
      <c r="Q19" s="1"/>
    </row>
    <row r="20" spans="1:17" ht="20.25" x14ac:dyDescent="0.3">
      <c r="A20" s="11"/>
      <c r="B20" s="11" t="s">
        <v>165</v>
      </c>
      <c r="C20" s="6">
        <v>36</v>
      </c>
      <c r="D20" s="12">
        <v>2.38</v>
      </c>
      <c r="E20" s="12">
        <v>0.43</v>
      </c>
      <c r="F20" s="12">
        <v>14.26</v>
      </c>
      <c r="G20" s="12">
        <v>61.49</v>
      </c>
      <c r="H20" s="12" t="s">
        <v>162</v>
      </c>
      <c r="I20" s="12">
        <v>7.1999999999999995E-2</v>
      </c>
      <c r="J20" s="12">
        <v>3.5999999999999997E-2</v>
      </c>
      <c r="K20" s="12">
        <v>0</v>
      </c>
      <c r="L20" s="12">
        <v>0</v>
      </c>
      <c r="M20" s="12">
        <v>12.6</v>
      </c>
      <c r="N20" s="12">
        <v>16.920000000000002</v>
      </c>
      <c r="O20" s="12">
        <v>56.88</v>
      </c>
      <c r="P20" s="12">
        <v>1.4</v>
      </c>
      <c r="Q20" s="1"/>
    </row>
    <row r="21" spans="1:17" ht="20.25" x14ac:dyDescent="0.3">
      <c r="A21" s="6" t="s">
        <v>31</v>
      </c>
      <c r="B21" s="11"/>
      <c r="C21" s="10">
        <v>901</v>
      </c>
      <c r="D21" s="14">
        <f>SUM(D14:D20)</f>
        <v>28.31</v>
      </c>
      <c r="E21" s="14">
        <f>SUM(E14:E20)</f>
        <v>22.98</v>
      </c>
      <c r="F21" s="14">
        <f>SUM(F14:F20)</f>
        <v>121.04</v>
      </c>
      <c r="G21" s="14">
        <f>SUM(G14:G20)</f>
        <v>841.4</v>
      </c>
      <c r="H21" s="12"/>
      <c r="I21" s="14">
        <f t="shared" ref="I21:P21" si="2">SUM(I14:I20)</f>
        <v>0.55300000000000005</v>
      </c>
      <c r="J21" s="14">
        <f t="shared" si="2"/>
        <v>0.441</v>
      </c>
      <c r="K21" s="14">
        <f t="shared" si="2"/>
        <v>340.08000000000004</v>
      </c>
      <c r="L21" s="14">
        <f t="shared" si="2"/>
        <v>45.919999999999995</v>
      </c>
      <c r="M21" s="14">
        <f t="shared" si="2"/>
        <v>205.48999999999998</v>
      </c>
      <c r="N21" s="14">
        <f t="shared" si="2"/>
        <v>134.64000000000001</v>
      </c>
      <c r="O21" s="14">
        <f t="shared" si="2"/>
        <v>499.62</v>
      </c>
      <c r="P21" s="14">
        <f t="shared" si="2"/>
        <v>8.0500000000000007</v>
      </c>
      <c r="Q21" s="1"/>
    </row>
    <row r="22" spans="1:17" ht="20.25" x14ac:dyDescent="0.3">
      <c r="A22" s="10" t="s">
        <v>33</v>
      </c>
      <c r="B22" s="11" t="s">
        <v>167</v>
      </c>
      <c r="C22" s="6">
        <v>200</v>
      </c>
      <c r="D22" s="12">
        <v>10.4</v>
      </c>
      <c r="E22" s="12">
        <v>10.73</v>
      </c>
      <c r="F22" s="12">
        <v>34.36</v>
      </c>
      <c r="G22" s="12">
        <v>310.86</v>
      </c>
      <c r="H22" s="12" t="s">
        <v>32</v>
      </c>
      <c r="I22" s="12">
        <v>1.73</v>
      </c>
      <c r="J22" s="12">
        <v>1.1499999999999999</v>
      </c>
      <c r="K22" s="12">
        <v>30.29</v>
      </c>
      <c r="L22" s="12">
        <v>23.19</v>
      </c>
      <c r="M22" s="12">
        <v>27.25</v>
      </c>
      <c r="N22" s="12">
        <v>50.09</v>
      </c>
      <c r="O22" s="12">
        <v>269.3</v>
      </c>
      <c r="P22" s="12">
        <v>2.59</v>
      </c>
      <c r="Q22" s="1"/>
    </row>
    <row r="23" spans="1:17" ht="21" x14ac:dyDescent="0.35">
      <c r="A23" s="15"/>
      <c r="B23" s="11" t="s">
        <v>34</v>
      </c>
      <c r="C23" s="6" t="s">
        <v>28</v>
      </c>
      <c r="D23" s="12">
        <v>5.6</v>
      </c>
      <c r="E23" s="12">
        <v>5.0999999999999996</v>
      </c>
      <c r="F23" s="12">
        <v>19.239999999999998</v>
      </c>
      <c r="G23" s="12">
        <v>145.09</v>
      </c>
      <c r="H23" s="12" t="s">
        <v>35</v>
      </c>
      <c r="I23" s="12">
        <v>0.06</v>
      </c>
      <c r="J23" s="12">
        <v>0.25</v>
      </c>
      <c r="K23" s="12">
        <v>26.49</v>
      </c>
      <c r="L23" s="12">
        <v>1.04</v>
      </c>
      <c r="M23" s="12">
        <v>273.74</v>
      </c>
      <c r="N23" s="12">
        <v>42</v>
      </c>
      <c r="O23" s="12">
        <v>184</v>
      </c>
      <c r="P23" s="12">
        <v>1.17</v>
      </c>
      <c r="Q23" s="1"/>
    </row>
    <row r="24" spans="1:17" ht="20.25" x14ac:dyDescent="0.3">
      <c r="A24" s="11"/>
      <c r="B24" s="11" t="s">
        <v>165</v>
      </c>
      <c r="C24" s="6">
        <v>24</v>
      </c>
      <c r="D24" s="12">
        <v>0.16</v>
      </c>
      <c r="E24" s="12">
        <v>0.28999999999999998</v>
      </c>
      <c r="F24" s="12">
        <v>9.5</v>
      </c>
      <c r="G24" s="12">
        <v>41</v>
      </c>
      <c r="H24" s="12" t="s">
        <v>162</v>
      </c>
      <c r="I24" s="12">
        <v>4.2999999999999997E-2</v>
      </c>
      <c r="J24" s="12">
        <v>1.9E-2</v>
      </c>
      <c r="K24" s="12">
        <v>0</v>
      </c>
      <c r="L24" s="12">
        <v>0</v>
      </c>
      <c r="M24" s="12">
        <v>8.4</v>
      </c>
      <c r="N24" s="12">
        <v>11.28</v>
      </c>
      <c r="O24" s="12">
        <v>37.92</v>
      </c>
      <c r="P24" s="12">
        <v>0.93600000000000005</v>
      </c>
      <c r="Q24" s="1"/>
    </row>
    <row r="25" spans="1:17" ht="20.25" x14ac:dyDescent="0.3">
      <c r="A25" s="6" t="s">
        <v>36</v>
      </c>
      <c r="B25" s="11"/>
      <c r="C25" s="10">
        <v>424</v>
      </c>
      <c r="D25" s="14">
        <f>SUM(D22:D24)</f>
        <v>16.16</v>
      </c>
      <c r="E25" s="14">
        <f>SUM(E22:E24)</f>
        <v>16.12</v>
      </c>
      <c r="F25" s="14">
        <f>SUM(F22:F24)</f>
        <v>63.099999999999994</v>
      </c>
      <c r="G25" s="14">
        <f>SUM(G22:G24)</f>
        <v>496.95000000000005</v>
      </c>
      <c r="H25" s="14"/>
      <c r="I25" s="14">
        <f t="shared" ref="I25:P25" si="3">SUM(I22:I24)</f>
        <v>1.833</v>
      </c>
      <c r="J25" s="14">
        <f t="shared" si="3"/>
        <v>1.4189999999999998</v>
      </c>
      <c r="K25" s="14">
        <f t="shared" si="3"/>
        <v>56.78</v>
      </c>
      <c r="L25" s="14">
        <f t="shared" si="3"/>
        <v>24.23</v>
      </c>
      <c r="M25" s="14">
        <f t="shared" si="3"/>
        <v>309.39</v>
      </c>
      <c r="N25" s="14">
        <f t="shared" si="3"/>
        <v>103.37</v>
      </c>
      <c r="O25" s="14">
        <f t="shared" si="3"/>
        <v>491.22</v>
      </c>
      <c r="P25" s="14">
        <f t="shared" si="3"/>
        <v>4.6959999999999997</v>
      </c>
      <c r="Q25" s="1"/>
    </row>
    <row r="26" spans="1:17" ht="20.25" x14ac:dyDescent="0.3">
      <c r="A26" s="10" t="s">
        <v>12</v>
      </c>
      <c r="B26" s="11" t="s">
        <v>71</v>
      </c>
      <c r="C26" s="26">
        <v>210</v>
      </c>
      <c r="D26" s="5">
        <v>10.95</v>
      </c>
      <c r="E26" s="5">
        <v>11.83</v>
      </c>
      <c r="F26" s="5">
        <v>36.26</v>
      </c>
      <c r="G26" s="5">
        <v>305.04000000000002</v>
      </c>
      <c r="H26" s="5" t="s">
        <v>72</v>
      </c>
      <c r="I26" s="5">
        <v>8.4000000000000005E-2</v>
      </c>
      <c r="J26" s="5">
        <v>8.4000000000000005E-2</v>
      </c>
      <c r="K26" s="5">
        <v>171.96</v>
      </c>
      <c r="L26" s="5">
        <v>2.5299999999999998</v>
      </c>
      <c r="M26" s="5">
        <v>33</v>
      </c>
      <c r="N26" s="5">
        <v>103.52</v>
      </c>
      <c r="O26" s="5">
        <v>228.64</v>
      </c>
      <c r="P26" s="5">
        <v>2</v>
      </c>
    </row>
    <row r="27" spans="1:17" ht="20.25" x14ac:dyDescent="0.3">
      <c r="A27" s="10" t="s">
        <v>41</v>
      </c>
      <c r="B27" s="28" t="s">
        <v>39</v>
      </c>
      <c r="C27" s="47" t="s">
        <v>28</v>
      </c>
      <c r="D27" s="5">
        <v>5.84</v>
      </c>
      <c r="E27" s="5">
        <v>4.68</v>
      </c>
      <c r="F27" s="5">
        <v>19.329999999999998</v>
      </c>
      <c r="G27" s="5">
        <v>130.38999999999999</v>
      </c>
      <c r="H27" s="5" t="s">
        <v>40</v>
      </c>
      <c r="I27" s="5">
        <v>0.06</v>
      </c>
      <c r="J27" s="5">
        <v>0.24</v>
      </c>
      <c r="K27" s="5">
        <v>26.44</v>
      </c>
      <c r="L27" s="5">
        <v>1.04</v>
      </c>
      <c r="M27" s="5">
        <v>270.35000000000002</v>
      </c>
      <c r="N27" s="5">
        <v>31.2</v>
      </c>
      <c r="O27" s="5">
        <v>167.2</v>
      </c>
      <c r="P27" s="5">
        <v>0.57999999999999996</v>
      </c>
    </row>
    <row r="28" spans="1:17" ht="20.25" x14ac:dyDescent="0.3">
      <c r="A28" s="10" t="s">
        <v>16</v>
      </c>
      <c r="B28" s="11" t="s">
        <v>165</v>
      </c>
      <c r="C28" s="45">
        <v>30</v>
      </c>
      <c r="D28" s="5">
        <v>1.98</v>
      </c>
      <c r="E28" s="5">
        <v>0.36</v>
      </c>
      <c r="F28" s="5">
        <v>11.88</v>
      </c>
      <c r="G28" s="5">
        <v>51.24</v>
      </c>
      <c r="H28" s="5" t="s">
        <v>162</v>
      </c>
      <c r="I28" s="5">
        <v>0.06</v>
      </c>
      <c r="J28" s="5">
        <v>0.03</v>
      </c>
      <c r="K28" s="5">
        <v>0</v>
      </c>
      <c r="L28" s="5">
        <v>0</v>
      </c>
      <c r="M28" s="5">
        <v>10.5</v>
      </c>
      <c r="N28" s="5">
        <v>14.1</v>
      </c>
      <c r="O28" s="5">
        <v>47.4</v>
      </c>
      <c r="P28" s="5">
        <v>1.17</v>
      </c>
    </row>
    <row r="29" spans="1:17" ht="20.25" x14ac:dyDescent="0.3">
      <c r="A29" s="11"/>
      <c r="B29" s="11" t="s">
        <v>17</v>
      </c>
      <c r="C29" s="45" t="s">
        <v>29</v>
      </c>
      <c r="D29" s="5">
        <v>3.04</v>
      </c>
      <c r="E29" s="5">
        <v>0.32</v>
      </c>
      <c r="F29" s="5">
        <v>19.68</v>
      </c>
      <c r="G29" s="5">
        <v>93.76</v>
      </c>
      <c r="H29" s="5" t="s">
        <v>160</v>
      </c>
      <c r="I29" s="5">
        <v>4.3999999999999997E-2</v>
      </c>
      <c r="J29" s="5">
        <v>1.2E-2</v>
      </c>
      <c r="K29" s="5">
        <v>0</v>
      </c>
      <c r="L29" s="5">
        <v>0</v>
      </c>
      <c r="M29" s="5">
        <v>8</v>
      </c>
      <c r="N29" s="5">
        <v>5.6</v>
      </c>
      <c r="O29" s="5">
        <v>26</v>
      </c>
      <c r="P29" s="5">
        <v>0.44</v>
      </c>
    </row>
    <row r="30" spans="1:17" ht="20.25" x14ac:dyDescent="0.3">
      <c r="A30" s="11"/>
      <c r="B30" s="11" t="s">
        <v>228</v>
      </c>
      <c r="C30" s="45" t="s">
        <v>258</v>
      </c>
      <c r="D30" s="5">
        <v>0.8</v>
      </c>
      <c r="E30" s="5">
        <v>0.2</v>
      </c>
      <c r="F30" s="5">
        <v>7.5</v>
      </c>
      <c r="G30" s="5">
        <v>38</v>
      </c>
      <c r="H30" s="5" t="s">
        <v>161</v>
      </c>
      <c r="I30" s="5">
        <v>6.4000000000000001E-2</v>
      </c>
      <c r="J30" s="5">
        <v>0.03</v>
      </c>
      <c r="K30" s="5">
        <v>10</v>
      </c>
      <c r="L30" s="5">
        <v>38</v>
      </c>
      <c r="M30" s="5">
        <v>35</v>
      </c>
      <c r="N30" s="5">
        <v>11</v>
      </c>
      <c r="O30" s="5">
        <v>17</v>
      </c>
      <c r="P30" s="5">
        <v>0.1</v>
      </c>
    </row>
    <row r="31" spans="1:17" ht="20.25" x14ac:dyDescent="0.3">
      <c r="A31" s="11" t="s">
        <v>19</v>
      </c>
      <c r="B31" s="11"/>
      <c r="C31" s="18">
        <v>590</v>
      </c>
      <c r="D31" s="19">
        <f>SUM(D26:D30)</f>
        <v>22.61</v>
      </c>
      <c r="E31" s="19">
        <f>SUM(E26:E30)</f>
        <v>17.389999999999997</v>
      </c>
      <c r="F31" s="19">
        <f>SUM(F26:F30)</f>
        <v>94.65</v>
      </c>
      <c r="G31" s="19">
        <f>SUM(G26:G30)</f>
        <v>618.43000000000006</v>
      </c>
      <c r="H31" s="19"/>
      <c r="I31" s="19">
        <f t="shared" ref="I31:P31" si="4">SUM(I26:I30)</f>
        <v>0.312</v>
      </c>
      <c r="J31" s="19">
        <f t="shared" si="4"/>
        <v>0.39600000000000002</v>
      </c>
      <c r="K31" s="19">
        <f t="shared" si="4"/>
        <v>208.4</v>
      </c>
      <c r="L31" s="19">
        <f t="shared" si="4"/>
        <v>41.57</v>
      </c>
      <c r="M31" s="19">
        <f t="shared" si="4"/>
        <v>356.85</v>
      </c>
      <c r="N31" s="19">
        <f t="shared" si="4"/>
        <v>165.42</v>
      </c>
      <c r="O31" s="19">
        <f t="shared" si="4"/>
        <v>486.23999999999995</v>
      </c>
      <c r="P31" s="19">
        <f t="shared" si="4"/>
        <v>4.29</v>
      </c>
    </row>
    <row r="32" spans="1:17" ht="20.25" x14ac:dyDescent="0.3">
      <c r="A32" s="10" t="s">
        <v>22</v>
      </c>
      <c r="B32" s="11" t="s">
        <v>42</v>
      </c>
      <c r="C32" s="45">
        <v>80</v>
      </c>
      <c r="D32" s="5">
        <v>1.73</v>
      </c>
      <c r="E32" s="5">
        <v>5.6</v>
      </c>
      <c r="F32" s="5">
        <v>9.07</v>
      </c>
      <c r="G32" s="5">
        <v>95.2</v>
      </c>
      <c r="H32" s="5" t="s">
        <v>43</v>
      </c>
      <c r="I32" s="5">
        <v>2.7E-2</v>
      </c>
      <c r="J32" s="5">
        <v>1.2999999999999999E-2</v>
      </c>
      <c r="K32" s="5">
        <v>27.6</v>
      </c>
      <c r="L32" s="5">
        <v>5.51</v>
      </c>
      <c r="M32" s="5">
        <v>29.33</v>
      </c>
      <c r="N32" s="5">
        <v>22.7</v>
      </c>
      <c r="O32" s="5">
        <v>44</v>
      </c>
      <c r="P32" s="5">
        <v>1.24</v>
      </c>
    </row>
    <row r="33" spans="1:16" ht="20.25" x14ac:dyDescent="0.3">
      <c r="A33" s="11"/>
      <c r="B33" s="11" t="s">
        <v>44</v>
      </c>
      <c r="C33" s="45" t="s">
        <v>229</v>
      </c>
      <c r="D33" s="5">
        <v>1.57</v>
      </c>
      <c r="E33" s="5">
        <v>2.5099999999999998</v>
      </c>
      <c r="F33" s="5">
        <v>23.4</v>
      </c>
      <c r="G33" s="5">
        <v>132.97</v>
      </c>
      <c r="H33" s="5" t="s">
        <v>255</v>
      </c>
      <c r="I33" s="5">
        <v>8.6999999999999994E-2</v>
      </c>
      <c r="J33" s="5">
        <v>0.06</v>
      </c>
      <c r="K33" s="5">
        <v>137.38</v>
      </c>
      <c r="L33" s="5">
        <v>7</v>
      </c>
      <c r="M33" s="5">
        <v>34.04</v>
      </c>
      <c r="N33" s="5">
        <v>23.46</v>
      </c>
      <c r="O33" s="5">
        <v>61.32</v>
      </c>
      <c r="P33" s="5">
        <v>0.9</v>
      </c>
    </row>
    <row r="34" spans="1:16" ht="20.25" x14ac:dyDescent="0.3">
      <c r="A34" s="11"/>
      <c r="B34" s="11" t="s">
        <v>45</v>
      </c>
      <c r="C34" s="45" t="s">
        <v>28</v>
      </c>
      <c r="D34" s="5">
        <v>16.399999999999999</v>
      </c>
      <c r="E34" s="5">
        <v>24.7</v>
      </c>
      <c r="F34" s="5">
        <v>4</v>
      </c>
      <c r="G34" s="5">
        <v>395</v>
      </c>
      <c r="H34" s="5" t="s">
        <v>163</v>
      </c>
      <c r="I34" s="5">
        <v>0.09</v>
      </c>
      <c r="J34" s="5">
        <v>0.61</v>
      </c>
      <c r="K34" s="5">
        <v>296</v>
      </c>
      <c r="L34" s="5">
        <v>0.49</v>
      </c>
      <c r="M34" s="5">
        <v>478.6</v>
      </c>
      <c r="N34" s="5">
        <v>34.700000000000003</v>
      </c>
      <c r="O34" s="5">
        <v>440</v>
      </c>
      <c r="P34" s="5">
        <v>2.97</v>
      </c>
    </row>
    <row r="35" spans="1:16" ht="20.25" x14ac:dyDescent="0.3">
      <c r="A35" s="11"/>
      <c r="B35" s="11" t="s">
        <v>189</v>
      </c>
      <c r="C35" s="45">
        <v>200</v>
      </c>
      <c r="D35" s="5">
        <v>1.4</v>
      </c>
      <c r="E35" s="5">
        <v>0</v>
      </c>
      <c r="F35" s="5">
        <v>29</v>
      </c>
      <c r="G35" s="5">
        <v>122</v>
      </c>
      <c r="H35" s="5" t="s">
        <v>190</v>
      </c>
      <c r="I35" s="5">
        <v>0.01</v>
      </c>
      <c r="J35" s="5">
        <v>0.03</v>
      </c>
      <c r="K35" s="5">
        <v>70</v>
      </c>
      <c r="L35" s="5">
        <v>0.32</v>
      </c>
      <c r="M35" s="5">
        <v>50</v>
      </c>
      <c r="N35" s="5">
        <v>18</v>
      </c>
      <c r="O35" s="5">
        <v>25</v>
      </c>
      <c r="P35" s="5">
        <v>0.57999999999999996</v>
      </c>
    </row>
    <row r="36" spans="1:16" ht="20.25" x14ac:dyDescent="0.3">
      <c r="A36" s="11"/>
      <c r="B36" s="11" t="s">
        <v>17</v>
      </c>
      <c r="C36" s="5" t="s">
        <v>29</v>
      </c>
      <c r="D36" s="5">
        <v>3.04</v>
      </c>
      <c r="E36" s="5">
        <v>0.32</v>
      </c>
      <c r="F36" s="5">
        <v>19.68</v>
      </c>
      <c r="G36" s="5">
        <v>93.76</v>
      </c>
      <c r="H36" s="5" t="s">
        <v>160</v>
      </c>
      <c r="I36" s="5">
        <v>4.3999999999999997E-2</v>
      </c>
      <c r="J36" s="5">
        <v>1.2E-2</v>
      </c>
      <c r="K36" s="5">
        <v>0</v>
      </c>
      <c r="L36" s="5">
        <v>0</v>
      </c>
      <c r="M36" s="5">
        <v>8</v>
      </c>
      <c r="N36" s="5">
        <v>5.6</v>
      </c>
      <c r="O36" s="5">
        <v>26</v>
      </c>
      <c r="P36" s="5">
        <v>0.44</v>
      </c>
    </row>
    <row r="37" spans="1:16" ht="20.25" x14ac:dyDescent="0.3">
      <c r="A37" s="11"/>
      <c r="B37" s="11" t="s">
        <v>165</v>
      </c>
      <c r="C37" s="45">
        <v>36</v>
      </c>
      <c r="D37" s="5">
        <v>2.38</v>
      </c>
      <c r="E37" s="5">
        <v>0.43</v>
      </c>
      <c r="F37" s="5">
        <v>14.26</v>
      </c>
      <c r="G37" s="5">
        <v>61.49</v>
      </c>
      <c r="H37" s="5" t="s">
        <v>162</v>
      </c>
      <c r="I37" s="5">
        <v>7.1999999999999995E-2</v>
      </c>
      <c r="J37" s="5">
        <v>3.5999999999999997E-2</v>
      </c>
      <c r="K37" s="5">
        <v>0</v>
      </c>
      <c r="L37" s="5">
        <v>0</v>
      </c>
      <c r="M37" s="5">
        <v>12.6</v>
      </c>
      <c r="N37" s="5">
        <v>16.920000000000002</v>
      </c>
      <c r="O37" s="5">
        <v>56.88</v>
      </c>
      <c r="P37" s="5">
        <v>1.4</v>
      </c>
    </row>
    <row r="38" spans="1:16" ht="20.25" x14ac:dyDescent="0.3">
      <c r="A38" s="11"/>
      <c r="B38" s="11" t="s">
        <v>230</v>
      </c>
      <c r="C38" s="45" t="s">
        <v>217</v>
      </c>
      <c r="D38" s="5">
        <v>0.44</v>
      </c>
      <c r="E38" s="5">
        <v>0.33</v>
      </c>
      <c r="F38" s="5">
        <v>11.33</v>
      </c>
      <c r="G38" s="5">
        <v>50.05</v>
      </c>
      <c r="H38" s="5" t="s">
        <v>161</v>
      </c>
      <c r="I38" s="5">
        <v>2.1999999999999999E-2</v>
      </c>
      <c r="J38" s="5">
        <v>3.3000000000000002E-2</v>
      </c>
      <c r="K38" s="5">
        <v>2.2000000000000002</v>
      </c>
      <c r="L38" s="5">
        <v>5.5</v>
      </c>
      <c r="M38" s="5">
        <v>20.9</v>
      </c>
      <c r="N38" s="5">
        <v>13.2</v>
      </c>
      <c r="O38" s="5">
        <v>17.600000000000001</v>
      </c>
      <c r="P38" s="5">
        <v>2.5299999999999998</v>
      </c>
    </row>
    <row r="39" spans="1:16" ht="20.25" x14ac:dyDescent="0.3">
      <c r="A39" s="11" t="s">
        <v>31</v>
      </c>
      <c r="B39" s="11"/>
      <c r="C39" s="18">
        <v>916</v>
      </c>
      <c r="D39" s="19">
        <f>SUM(D32:D38)</f>
        <v>26.959999999999997</v>
      </c>
      <c r="E39" s="19">
        <f>SUM(E32:E38)</f>
        <v>33.89</v>
      </c>
      <c r="F39" s="19">
        <f>SUM(F32:F38)</f>
        <v>110.74000000000001</v>
      </c>
      <c r="G39" s="19">
        <f>SUM(G32:G38)</f>
        <v>950.47</v>
      </c>
      <c r="H39" s="19"/>
      <c r="I39" s="19">
        <f t="shared" ref="I39:P39" si="5">SUM(I32:I38)</f>
        <v>0.35200000000000004</v>
      </c>
      <c r="J39" s="19">
        <f t="shared" si="5"/>
        <v>0.79400000000000004</v>
      </c>
      <c r="K39" s="19">
        <f t="shared" si="5"/>
        <v>533.18000000000006</v>
      </c>
      <c r="L39" s="19">
        <f t="shared" si="5"/>
        <v>18.82</v>
      </c>
      <c r="M39" s="19">
        <f t="shared" si="5"/>
        <v>633.47</v>
      </c>
      <c r="N39" s="19">
        <f t="shared" si="5"/>
        <v>134.57999999999998</v>
      </c>
      <c r="O39" s="19">
        <f t="shared" si="5"/>
        <v>670.8</v>
      </c>
      <c r="P39" s="19">
        <f t="shared" si="5"/>
        <v>10.06</v>
      </c>
    </row>
    <row r="40" spans="1:16" ht="20.25" x14ac:dyDescent="0.3">
      <c r="A40" s="90" t="s">
        <v>33</v>
      </c>
      <c r="B40" s="11" t="s">
        <v>48</v>
      </c>
      <c r="C40" s="45">
        <v>150</v>
      </c>
      <c r="D40" s="5">
        <v>11.94</v>
      </c>
      <c r="E40" s="5">
        <v>11.4</v>
      </c>
      <c r="F40" s="5">
        <v>16.21</v>
      </c>
      <c r="G40" s="5">
        <v>244.35</v>
      </c>
      <c r="H40" s="5" t="s">
        <v>107</v>
      </c>
      <c r="I40" s="5">
        <v>0.04</v>
      </c>
      <c r="J40" s="5">
        <v>0.26</v>
      </c>
      <c r="K40" s="5">
        <v>54</v>
      </c>
      <c r="L40" s="5">
        <v>0.23</v>
      </c>
      <c r="M40" s="5">
        <v>313.60000000000002</v>
      </c>
      <c r="N40" s="5">
        <v>23.58</v>
      </c>
      <c r="O40" s="5">
        <v>220.75</v>
      </c>
      <c r="P40" s="5">
        <v>0.65</v>
      </c>
    </row>
    <row r="41" spans="1:16" ht="20.25" x14ac:dyDescent="0.3">
      <c r="A41" s="11"/>
      <c r="B41" s="11" t="s">
        <v>109</v>
      </c>
      <c r="C41" s="5" t="s">
        <v>28</v>
      </c>
      <c r="D41" s="5">
        <v>5.4</v>
      </c>
      <c r="E41" s="5">
        <v>5</v>
      </c>
      <c r="F41" s="5">
        <v>21.6</v>
      </c>
      <c r="G41" s="5">
        <v>133</v>
      </c>
      <c r="H41" s="5" t="s">
        <v>159</v>
      </c>
      <c r="I41" s="5">
        <v>0.06</v>
      </c>
      <c r="J41" s="5">
        <v>0.26</v>
      </c>
      <c r="K41" s="5">
        <v>44</v>
      </c>
      <c r="L41" s="5">
        <v>1.8</v>
      </c>
      <c r="M41" s="5">
        <v>242</v>
      </c>
      <c r="N41" s="5">
        <v>30</v>
      </c>
      <c r="O41" s="5">
        <v>188</v>
      </c>
      <c r="P41" s="5">
        <v>0.2</v>
      </c>
    </row>
    <row r="42" spans="1:16" ht="21" x14ac:dyDescent="0.35">
      <c r="A42" s="11" t="s">
        <v>36</v>
      </c>
      <c r="B42" s="17"/>
      <c r="C42" s="10">
        <v>350</v>
      </c>
      <c r="D42" s="19">
        <f>SUM(D40:D41)</f>
        <v>17.34</v>
      </c>
      <c r="E42" s="19">
        <f>SUM(E40:E41)</f>
        <v>16.399999999999999</v>
      </c>
      <c r="F42" s="19">
        <f>SUM(F40:F41)</f>
        <v>37.81</v>
      </c>
      <c r="G42" s="19">
        <f>SUM(G40:G41)</f>
        <v>377.35</v>
      </c>
      <c r="H42" s="10"/>
      <c r="I42" s="19">
        <f t="shared" ref="I42:P42" si="6">SUM(I40:I41)</f>
        <v>0.1</v>
      </c>
      <c r="J42" s="19">
        <f t="shared" si="6"/>
        <v>0.52</v>
      </c>
      <c r="K42" s="19">
        <f t="shared" si="6"/>
        <v>98</v>
      </c>
      <c r="L42" s="19">
        <f t="shared" si="6"/>
        <v>2.0300000000000002</v>
      </c>
      <c r="M42" s="19">
        <f t="shared" si="6"/>
        <v>555.6</v>
      </c>
      <c r="N42" s="19">
        <f t="shared" si="6"/>
        <v>53.58</v>
      </c>
      <c r="O42" s="19">
        <f t="shared" si="6"/>
        <v>408.75</v>
      </c>
      <c r="P42" s="19">
        <f t="shared" si="6"/>
        <v>0.85000000000000009</v>
      </c>
    </row>
  </sheetData>
  <mergeCells count="10">
    <mergeCell ref="P7:P8"/>
    <mergeCell ref="L7:L8"/>
    <mergeCell ref="M7:M8"/>
    <mergeCell ref="N7:N8"/>
    <mergeCell ref="O7:O8"/>
    <mergeCell ref="D7:F7"/>
    <mergeCell ref="A7:A8"/>
    <mergeCell ref="I7:I8"/>
    <mergeCell ref="J7:J8"/>
    <mergeCell ref="K7:K8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topLeftCell="A22" zoomScale="80" zoomScaleNormal="80" workbookViewId="0">
      <selection activeCell="C23" sqref="C23"/>
    </sheetView>
  </sheetViews>
  <sheetFormatPr defaultRowHeight="15" x14ac:dyDescent="0.25"/>
  <cols>
    <col min="1" max="1" width="22.28515625" customWidth="1"/>
    <col min="2" max="2" width="59.85546875" customWidth="1"/>
    <col min="3" max="3" width="11.140625" customWidth="1"/>
    <col min="4" max="4" width="10.7109375" customWidth="1"/>
    <col min="5" max="5" width="10.140625" customWidth="1"/>
    <col min="6" max="6" width="12.5703125" customWidth="1"/>
    <col min="7" max="7" width="15.140625" customWidth="1"/>
    <col min="8" max="8" width="15.28515625" customWidth="1"/>
    <col min="9" max="10" width="9.5703125" customWidth="1"/>
    <col min="11" max="11" width="12.140625" customWidth="1"/>
    <col min="12" max="12" width="9.5703125" customWidth="1"/>
    <col min="13" max="13" width="10.42578125" customWidth="1"/>
    <col min="14" max="14" width="10.7109375" customWidth="1"/>
    <col min="15" max="15" width="10.42578125" customWidth="1"/>
    <col min="16" max="16" width="9.5703125" customWidth="1"/>
  </cols>
  <sheetData>
    <row r="2" spans="1:16" ht="20.25" x14ac:dyDescent="0.3">
      <c r="A2" s="96" t="s">
        <v>0</v>
      </c>
      <c r="B2" s="10" t="s">
        <v>1</v>
      </c>
      <c r="C2" s="10" t="s">
        <v>2</v>
      </c>
      <c r="D2" s="97" t="s">
        <v>3</v>
      </c>
      <c r="E2" s="97"/>
      <c r="F2" s="97"/>
      <c r="G2" s="10" t="s">
        <v>4</v>
      </c>
      <c r="H2" s="10" t="s">
        <v>5</v>
      </c>
      <c r="I2" s="96" t="s">
        <v>138</v>
      </c>
      <c r="J2" s="96" t="s">
        <v>139</v>
      </c>
      <c r="K2" s="96" t="s">
        <v>140</v>
      </c>
      <c r="L2" s="96" t="s">
        <v>141</v>
      </c>
      <c r="M2" s="96" t="s">
        <v>142</v>
      </c>
      <c r="N2" s="96" t="s">
        <v>143</v>
      </c>
      <c r="O2" s="96" t="s">
        <v>144</v>
      </c>
      <c r="P2" s="96" t="s">
        <v>145</v>
      </c>
    </row>
    <row r="3" spans="1:16" ht="20.25" x14ac:dyDescent="0.3">
      <c r="A3" s="96"/>
      <c r="B3" s="10" t="s">
        <v>6</v>
      </c>
      <c r="C3" s="10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96"/>
      <c r="J3" s="96"/>
      <c r="K3" s="96"/>
      <c r="L3" s="96"/>
      <c r="M3" s="96"/>
      <c r="N3" s="96"/>
      <c r="O3" s="96"/>
      <c r="P3" s="96"/>
    </row>
    <row r="4" spans="1:16" ht="20.25" x14ac:dyDescent="0.3">
      <c r="A4" s="10" t="s">
        <v>12</v>
      </c>
      <c r="B4" s="11" t="s">
        <v>200</v>
      </c>
      <c r="C4" s="27">
        <v>100</v>
      </c>
      <c r="D4" s="12">
        <v>2.2000000000000002</v>
      </c>
      <c r="E4" s="12">
        <v>7</v>
      </c>
      <c r="F4" s="12">
        <v>3.7</v>
      </c>
      <c r="G4" s="12">
        <v>82.87</v>
      </c>
      <c r="H4" s="12" t="s">
        <v>212</v>
      </c>
      <c r="I4" s="23">
        <v>0.03</v>
      </c>
      <c r="J4" s="23">
        <v>0.05</v>
      </c>
      <c r="K4" s="23">
        <v>50.8</v>
      </c>
      <c r="L4" s="23">
        <v>28.8</v>
      </c>
      <c r="M4" s="23">
        <v>41</v>
      </c>
      <c r="N4" s="23">
        <v>16</v>
      </c>
      <c r="O4" s="23">
        <v>44</v>
      </c>
      <c r="P4" s="23">
        <v>0.8</v>
      </c>
    </row>
    <row r="5" spans="1:16" ht="20.25" x14ac:dyDescent="0.3">
      <c r="A5" s="10" t="s">
        <v>49</v>
      </c>
      <c r="B5" s="48" t="s">
        <v>214</v>
      </c>
      <c r="C5" s="49">
        <v>100</v>
      </c>
      <c r="D5" s="12">
        <v>12.4</v>
      </c>
      <c r="E5" s="12">
        <v>14.57</v>
      </c>
      <c r="F5" s="12">
        <v>14.5</v>
      </c>
      <c r="G5" s="12">
        <v>223.8</v>
      </c>
      <c r="H5" s="12" t="s">
        <v>254</v>
      </c>
      <c r="I5" s="23">
        <v>5.5E-2</v>
      </c>
      <c r="J5" s="23">
        <v>0.1</v>
      </c>
      <c r="K5" s="23">
        <v>0</v>
      </c>
      <c r="L5" s="23">
        <v>0.3</v>
      </c>
      <c r="M5" s="23">
        <v>20.2</v>
      </c>
      <c r="N5" s="23">
        <v>20.8</v>
      </c>
      <c r="O5" s="23">
        <v>146.47999999999999</v>
      </c>
      <c r="P5" s="23">
        <v>2.33</v>
      </c>
    </row>
    <row r="6" spans="1:16" ht="20.25" x14ac:dyDescent="0.3">
      <c r="A6" s="10"/>
      <c r="B6" s="28" t="s">
        <v>168</v>
      </c>
      <c r="C6" s="50">
        <v>180</v>
      </c>
      <c r="D6" s="12">
        <v>4.1500000000000004</v>
      </c>
      <c r="E6" s="12">
        <v>5.36</v>
      </c>
      <c r="F6" s="12">
        <v>43.2</v>
      </c>
      <c r="G6" s="12">
        <v>160.44</v>
      </c>
      <c r="H6" s="12" t="s">
        <v>231</v>
      </c>
      <c r="I6" s="23">
        <v>0.25</v>
      </c>
      <c r="J6" s="23">
        <v>0.14000000000000001</v>
      </c>
      <c r="K6" s="23">
        <v>23.04</v>
      </c>
      <c r="L6" s="23">
        <v>0</v>
      </c>
      <c r="M6" s="23">
        <v>18</v>
      </c>
      <c r="N6" s="23">
        <v>144</v>
      </c>
      <c r="O6" s="23">
        <v>217.2</v>
      </c>
      <c r="P6" s="23">
        <v>2.4500000000000002</v>
      </c>
    </row>
    <row r="7" spans="1:16" ht="20.25" x14ac:dyDescent="0.3">
      <c r="A7" s="11"/>
      <c r="B7" s="11" t="s">
        <v>27</v>
      </c>
      <c r="C7" s="26" t="s">
        <v>28</v>
      </c>
      <c r="D7" s="12">
        <v>1</v>
      </c>
      <c r="E7" s="12">
        <v>0.2</v>
      </c>
      <c r="F7" s="12">
        <v>20.2</v>
      </c>
      <c r="G7" s="12">
        <v>92</v>
      </c>
      <c r="H7" s="12" t="s">
        <v>159</v>
      </c>
      <c r="I7" s="23">
        <v>0.02</v>
      </c>
      <c r="J7" s="23">
        <v>0.02</v>
      </c>
      <c r="K7" s="23">
        <v>0</v>
      </c>
      <c r="L7" s="23">
        <v>4</v>
      </c>
      <c r="M7" s="23">
        <v>14</v>
      </c>
      <c r="N7" s="23">
        <v>8</v>
      </c>
      <c r="O7" s="23">
        <v>14</v>
      </c>
      <c r="P7" s="23">
        <v>2.8</v>
      </c>
    </row>
    <row r="8" spans="1:16" ht="20.25" x14ac:dyDescent="0.3">
      <c r="A8" s="11"/>
      <c r="B8" s="11" t="s">
        <v>17</v>
      </c>
      <c r="C8" s="26">
        <v>30</v>
      </c>
      <c r="D8" s="12">
        <v>2.2799999999999998</v>
      </c>
      <c r="E8" s="12">
        <v>0.24</v>
      </c>
      <c r="F8" s="12">
        <v>14.76</v>
      </c>
      <c r="G8" s="12">
        <v>70.319999999999993</v>
      </c>
      <c r="H8" s="12" t="s">
        <v>160</v>
      </c>
      <c r="I8" s="23">
        <v>3.3000000000000002E-2</v>
      </c>
      <c r="J8" s="23">
        <v>8.9999999999999993E-3</v>
      </c>
      <c r="K8" s="23">
        <v>0</v>
      </c>
      <c r="L8" s="23">
        <v>0</v>
      </c>
      <c r="M8" s="23">
        <v>6</v>
      </c>
      <c r="N8" s="23">
        <v>4.2</v>
      </c>
      <c r="O8" s="23">
        <v>19.5</v>
      </c>
      <c r="P8" s="23">
        <v>0.33</v>
      </c>
    </row>
    <row r="9" spans="1:16" ht="20.25" x14ac:dyDescent="0.3">
      <c r="A9" s="11"/>
      <c r="B9" s="11" t="s">
        <v>165</v>
      </c>
      <c r="C9" s="26">
        <v>30</v>
      </c>
      <c r="D9" s="12">
        <v>1.98</v>
      </c>
      <c r="E9" s="12">
        <v>0.36</v>
      </c>
      <c r="F9" s="12">
        <v>11.88</v>
      </c>
      <c r="G9" s="12">
        <v>51.24</v>
      </c>
      <c r="H9" s="12" t="s">
        <v>162</v>
      </c>
      <c r="I9" s="23">
        <v>0.06</v>
      </c>
      <c r="J9" s="23">
        <v>0.03</v>
      </c>
      <c r="K9" s="23">
        <v>0</v>
      </c>
      <c r="L9" s="23">
        <v>0</v>
      </c>
      <c r="M9" s="23">
        <v>10.5</v>
      </c>
      <c r="N9" s="23">
        <v>14.1</v>
      </c>
      <c r="O9" s="23">
        <v>47.4</v>
      </c>
      <c r="P9" s="23">
        <v>1.17</v>
      </c>
    </row>
    <row r="10" spans="1:16" ht="20.25" x14ac:dyDescent="0.3">
      <c r="A10" s="6" t="s">
        <v>19</v>
      </c>
      <c r="B10" s="11"/>
      <c r="C10" s="25">
        <v>640</v>
      </c>
      <c r="D10" s="14">
        <f>SUM(D4:D9)</f>
        <v>24.01</v>
      </c>
      <c r="E10" s="14">
        <f>SUM(E4:E9)</f>
        <v>27.729999999999997</v>
      </c>
      <c r="F10" s="14">
        <f>SUM(F4:F9)</f>
        <v>108.24000000000001</v>
      </c>
      <c r="G10" s="51">
        <f>SUM(G4:G9)</f>
        <v>680.67000000000007</v>
      </c>
      <c r="H10" s="14"/>
      <c r="I10" s="24">
        <f t="shared" ref="I10:P10" si="0">SUM(I4:I9)</f>
        <v>0.44800000000000001</v>
      </c>
      <c r="J10" s="24">
        <f t="shared" si="0"/>
        <v>0.34900000000000009</v>
      </c>
      <c r="K10" s="24">
        <f t="shared" si="0"/>
        <v>73.84</v>
      </c>
      <c r="L10" s="24">
        <f t="shared" si="0"/>
        <v>33.1</v>
      </c>
      <c r="M10" s="24">
        <f t="shared" si="0"/>
        <v>109.7</v>
      </c>
      <c r="N10" s="24">
        <f t="shared" si="0"/>
        <v>207.1</v>
      </c>
      <c r="O10" s="24">
        <f t="shared" si="0"/>
        <v>488.57999999999993</v>
      </c>
      <c r="P10" s="24">
        <f t="shared" si="0"/>
        <v>9.879999999999999</v>
      </c>
    </row>
    <row r="11" spans="1:16" ht="20.25" x14ac:dyDescent="0.3">
      <c r="A11" s="10" t="s">
        <v>22</v>
      </c>
      <c r="B11" s="11" t="s">
        <v>169</v>
      </c>
      <c r="C11" s="26">
        <v>80</v>
      </c>
      <c r="D11" s="12">
        <v>0.93</v>
      </c>
      <c r="E11" s="12">
        <v>0.13</v>
      </c>
      <c r="F11" s="12">
        <v>3.07</v>
      </c>
      <c r="G11" s="12">
        <v>17.059999999999999</v>
      </c>
      <c r="H11" s="12" t="s">
        <v>170</v>
      </c>
      <c r="I11" s="23">
        <v>0.05</v>
      </c>
      <c r="J11" s="23">
        <v>0.03</v>
      </c>
      <c r="K11" s="23">
        <v>106.4</v>
      </c>
      <c r="L11" s="23">
        <v>20</v>
      </c>
      <c r="M11" s="23">
        <v>11.2</v>
      </c>
      <c r="N11" s="23">
        <v>16</v>
      </c>
      <c r="O11" s="23">
        <v>21.33</v>
      </c>
      <c r="P11" s="23">
        <v>0.72</v>
      </c>
    </row>
    <row r="12" spans="1:16" ht="20.25" x14ac:dyDescent="0.3">
      <c r="A12" s="11"/>
      <c r="B12" s="11" t="s">
        <v>232</v>
      </c>
      <c r="C12" s="26" t="s">
        <v>233</v>
      </c>
      <c r="D12" s="12">
        <v>6.5</v>
      </c>
      <c r="E12" s="12">
        <v>2.5</v>
      </c>
      <c r="F12" s="12">
        <v>14.4</v>
      </c>
      <c r="G12" s="12">
        <v>105.8</v>
      </c>
      <c r="H12" s="12" t="s">
        <v>234</v>
      </c>
      <c r="I12" s="23">
        <v>0.39</v>
      </c>
      <c r="J12" s="23">
        <v>0.4</v>
      </c>
      <c r="K12" s="23">
        <v>18.5</v>
      </c>
      <c r="L12" s="23">
        <v>8.85</v>
      </c>
      <c r="M12" s="23">
        <v>33.5</v>
      </c>
      <c r="N12" s="23">
        <v>30.25</v>
      </c>
      <c r="O12" s="23">
        <v>133</v>
      </c>
      <c r="P12" s="23">
        <v>1</v>
      </c>
    </row>
    <row r="13" spans="1:16" ht="20.25" x14ac:dyDescent="0.3">
      <c r="A13" s="11"/>
      <c r="B13" s="11" t="s">
        <v>152</v>
      </c>
      <c r="C13" s="26">
        <v>200</v>
      </c>
      <c r="D13" s="12">
        <v>22.1</v>
      </c>
      <c r="E13" s="12">
        <v>21.9</v>
      </c>
      <c r="F13" s="12">
        <v>13.2</v>
      </c>
      <c r="G13" s="12">
        <v>339.4</v>
      </c>
      <c r="H13" s="12" t="s">
        <v>235</v>
      </c>
      <c r="I13" s="23">
        <v>0.08</v>
      </c>
      <c r="J13" s="23">
        <v>0.19</v>
      </c>
      <c r="K13" s="23">
        <v>103</v>
      </c>
      <c r="L13" s="23">
        <v>28.9</v>
      </c>
      <c r="M13" s="23">
        <v>84</v>
      </c>
      <c r="N13" s="23">
        <v>48</v>
      </c>
      <c r="O13" s="23">
        <v>233</v>
      </c>
      <c r="P13" s="23">
        <v>3.66</v>
      </c>
    </row>
    <row r="14" spans="1:16" ht="20.25" x14ac:dyDescent="0.3">
      <c r="A14" s="11"/>
      <c r="B14" s="11" t="s">
        <v>91</v>
      </c>
      <c r="C14" s="26" t="s">
        <v>28</v>
      </c>
      <c r="D14" s="12">
        <v>4.82</v>
      </c>
      <c r="E14" s="12">
        <v>3.63</v>
      </c>
      <c r="F14" s="12">
        <v>13.76</v>
      </c>
      <c r="G14" s="12">
        <v>106.33</v>
      </c>
      <c r="H14" s="12" t="s">
        <v>131</v>
      </c>
      <c r="I14" s="23">
        <v>0.03</v>
      </c>
      <c r="J14" s="23">
        <v>0.21</v>
      </c>
      <c r="K14" s="23">
        <v>22.08</v>
      </c>
      <c r="L14" s="23">
        <v>0.9</v>
      </c>
      <c r="M14" s="23">
        <v>179.4</v>
      </c>
      <c r="N14" s="23">
        <v>23.93</v>
      </c>
      <c r="O14" s="23">
        <v>135.9</v>
      </c>
      <c r="P14" s="23">
        <v>0.86</v>
      </c>
    </row>
    <row r="15" spans="1:16" ht="20.25" x14ac:dyDescent="0.3">
      <c r="A15" s="11"/>
      <c r="B15" s="11" t="s">
        <v>17</v>
      </c>
      <c r="C15" s="26">
        <v>55</v>
      </c>
      <c r="D15" s="12">
        <v>4.18</v>
      </c>
      <c r="E15" s="12">
        <v>0.44</v>
      </c>
      <c r="F15" s="12">
        <v>27.06</v>
      </c>
      <c r="G15" s="12">
        <v>128.91999999999999</v>
      </c>
      <c r="H15" s="12" t="s">
        <v>160</v>
      </c>
      <c r="I15" s="23">
        <v>0.06</v>
      </c>
      <c r="J15" s="23">
        <v>1.6500000000000001E-2</v>
      </c>
      <c r="K15" s="23">
        <v>0</v>
      </c>
      <c r="L15" s="23">
        <v>0</v>
      </c>
      <c r="M15" s="23">
        <v>11</v>
      </c>
      <c r="N15" s="23">
        <v>7.7</v>
      </c>
      <c r="O15" s="23">
        <v>35.75</v>
      </c>
      <c r="P15" s="23">
        <v>0.61</v>
      </c>
    </row>
    <row r="16" spans="1:16" ht="20.25" x14ac:dyDescent="0.3">
      <c r="A16" s="11"/>
      <c r="B16" s="11" t="s">
        <v>165</v>
      </c>
      <c r="C16" s="26">
        <v>36</v>
      </c>
      <c r="D16" s="12">
        <v>2.38</v>
      </c>
      <c r="E16" s="12">
        <v>0.43</v>
      </c>
      <c r="F16" s="12">
        <v>14.26</v>
      </c>
      <c r="G16" s="12">
        <v>61.49</v>
      </c>
      <c r="H16" s="12" t="s">
        <v>162</v>
      </c>
      <c r="I16" s="23">
        <v>7.1999999999999995E-2</v>
      </c>
      <c r="J16" s="23">
        <v>3.5999999999999997E-2</v>
      </c>
      <c r="K16" s="23">
        <v>0</v>
      </c>
      <c r="L16" s="23">
        <v>0</v>
      </c>
      <c r="M16" s="23">
        <v>12.6</v>
      </c>
      <c r="N16" s="23">
        <v>16.920000000000002</v>
      </c>
      <c r="O16" s="23">
        <v>56.88</v>
      </c>
      <c r="P16" s="23">
        <v>1.4</v>
      </c>
    </row>
    <row r="17" spans="1:16" ht="20.25" x14ac:dyDescent="0.3">
      <c r="A17" s="11"/>
      <c r="B17" s="11" t="s">
        <v>236</v>
      </c>
      <c r="C17" s="26" t="s">
        <v>218</v>
      </c>
      <c r="D17" s="12">
        <v>1.5</v>
      </c>
      <c r="E17" s="12">
        <v>5.5</v>
      </c>
      <c r="F17" s="12">
        <v>23.1</v>
      </c>
      <c r="G17" s="12">
        <v>103.95</v>
      </c>
      <c r="H17" s="12" t="s">
        <v>161</v>
      </c>
      <c r="I17" s="23">
        <v>4.3999999999999997E-2</v>
      </c>
      <c r="J17" s="23">
        <v>3.3000000000000002E-2</v>
      </c>
      <c r="K17" s="23">
        <v>0</v>
      </c>
      <c r="L17" s="23">
        <v>11</v>
      </c>
      <c r="M17" s="23">
        <v>8.8000000000000007</v>
      </c>
      <c r="N17" s="23">
        <v>48.4</v>
      </c>
      <c r="O17" s="23">
        <v>30.2</v>
      </c>
      <c r="P17" s="23">
        <v>0.66</v>
      </c>
    </row>
    <row r="18" spans="1:16" ht="20.25" x14ac:dyDescent="0.3">
      <c r="A18" s="6" t="s">
        <v>31</v>
      </c>
      <c r="B18" s="11"/>
      <c r="C18" s="25">
        <v>956</v>
      </c>
      <c r="D18" s="14">
        <f>SUM(D11:D17)</f>
        <v>42.410000000000004</v>
      </c>
      <c r="E18" s="14">
        <f>SUM(E11:E17)</f>
        <v>34.53</v>
      </c>
      <c r="F18" s="14">
        <f>SUM(F11:F17)</f>
        <v>108.85</v>
      </c>
      <c r="G18" s="14">
        <f>SUM(G11:G17)</f>
        <v>862.95</v>
      </c>
      <c r="H18" s="14"/>
      <c r="I18" s="24">
        <f t="shared" ref="I18:P18" si="1">SUM(I11:I17)</f>
        <v>0.72600000000000009</v>
      </c>
      <c r="J18" s="24">
        <f t="shared" si="1"/>
        <v>0.91550000000000009</v>
      </c>
      <c r="K18" s="24">
        <f t="shared" si="1"/>
        <v>249.98000000000002</v>
      </c>
      <c r="L18" s="24">
        <f t="shared" si="1"/>
        <v>69.650000000000006</v>
      </c>
      <c r="M18" s="24">
        <f t="shared" si="1"/>
        <v>340.50000000000006</v>
      </c>
      <c r="N18" s="24">
        <f t="shared" si="1"/>
        <v>191.20000000000002</v>
      </c>
      <c r="O18" s="24">
        <f t="shared" si="1"/>
        <v>646.06000000000006</v>
      </c>
      <c r="P18" s="24">
        <f t="shared" si="1"/>
        <v>8.91</v>
      </c>
    </row>
    <row r="19" spans="1:16" ht="20.25" x14ac:dyDescent="0.3">
      <c r="A19" s="10" t="s">
        <v>33</v>
      </c>
      <c r="B19" s="11" t="s">
        <v>191</v>
      </c>
      <c r="C19" s="26">
        <v>80</v>
      </c>
      <c r="D19" s="12">
        <v>1.25</v>
      </c>
      <c r="E19" s="12">
        <v>4.1500000000000004</v>
      </c>
      <c r="F19" s="12">
        <v>4.3600000000000003</v>
      </c>
      <c r="G19" s="12">
        <v>81.510000000000005</v>
      </c>
      <c r="H19" s="12" t="s">
        <v>192</v>
      </c>
      <c r="I19" s="23">
        <v>2.5999999999999999E-2</v>
      </c>
      <c r="J19" s="23">
        <v>2.5999999999999999E-2</v>
      </c>
      <c r="K19" s="23">
        <v>1.76</v>
      </c>
      <c r="L19" s="23">
        <v>22.36</v>
      </c>
      <c r="M19" s="23">
        <v>71.09</v>
      </c>
      <c r="N19" s="23">
        <v>13.01</v>
      </c>
      <c r="O19" s="23">
        <v>26.33</v>
      </c>
      <c r="P19" s="23">
        <v>0.87</v>
      </c>
    </row>
    <row r="20" spans="1:16" ht="20.25" x14ac:dyDescent="0.3">
      <c r="A20" s="11"/>
      <c r="B20" s="11" t="s">
        <v>195</v>
      </c>
      <c r="C20" s="26">
        <v>100</v>
      </c>
      <c r="D20" s="12">
        <v>10.53</v>
      </c>
      <c r="E20" s="12">
        <v>11.46</v>
      </c>
      <c r="F20" s="12">
        <v>16.18</v>
      </c>
      <c r="G20" s="12">
        <v>228.4</v>
      </c>
      <c r="H20" s="12" t="s">
        <v>237</v>
      </c>
      <c r="I20" s="23">
        <v>0.04</v>
      </c>
      <c r="J20" s="23">
        <v>0.09</v>
      </c>
      <c r="K20" s="23">
        <v>26.24</v>
      </c>
      <c r="L20" s="23">
        <v>3.6</v>
      </c>
      <c r="M20" s="23">
        <v>52.2</v>
      </c>
      <c r="N20" s="23">
        <v>26.1</v>
      </c>
      <c r="O20" s="23">
        <v>134.13</v>
      </c>
      <c r="P20" s="23">
        <v>2.87</v>
      </c>
    </row>
    <row r="21" spans="1:16" ht="20.25" x14ac:dyDescent="0.3">
      <c r="A21" s="11"/>
      <c r="B21" s="11" t="s">
        <v>57</v>
      </c>
      <c r="C21" s="26" t="s">
        <v>28</v>
      </c>
      <c r="D21" s="12">
        <v>0.31</v>
      </c>
      <c r="E21" s="12">
        <v>0.05</v>
      </c>
      <c r="F21" s="12">
        <v>22.47</v>
      </c>
      <c r="G21" s="12">
        <v>92.99</v>
      </c>
      <c r="H21" s="12" t="s">
        <v>134</v>
      </c>
      <c r="I21" s="23">
        <v>0</v>
      </c>
      <c r="J21" s="23">
        <v>0.03</v>
      </c>
      <c r="K21" s="23">
        <v>0</v>
      </c>
      <c r="L21" s="23">
        <v>0.6</v>
      </c>
      <c r="M21" s="23">
        <v>8.76</v>
      </c>
      <c r="N21" s="23">
        <v>3</v>
      </c>
      <c r="O21" s="23">
        <v>13.9</v>
      </c>
      <c r="P21" s="23">
        <v>0.87</v>
      </c>
    </row>
    <row r="22" spans="1:16" ht="20.25" x14ac:dyDescent="0.3">
      <c r="A22" s="11"/>
      <c r="B22" s="11" t="s">
        <v>17</v>
      </c>
      <c r="C22" s="26">
        <v>30</v>
      </c>
      <c r="D22" s="12">
        <v>2.2799999999999998</v>
      </c>
      <c r="E22" s="12">
        <v>0.24</v>
      </c>
      <c r="F22" s="12">
        <v>14.76</v>
      </c>
      <c r="G22" s="12">
        <v>70.319999999999993</v>
      </c>
      <c r="H22" s="12" t="s">
        <v>160</v>
      </c>
      <c r="I22" s="23">
        <v>0.03</v>
      </c>
      <c r="J22" s="23">
        <v>8.9999999999999993E-3</v>
      </c>
      <c r="K22" s="23">
        <v>0</v>
      </c>
      <c r="L22" s="23">
        <v>0</v>
      </c>
      <c r="M22" s="23">
        <v>6</v>
      </c>
      <c r="N22" s="23">
        <v>4.2</v>
      </c>
      <c r="O22" s="23">
        <v>19.5</v>
      </c>
      <c r="P22" s="23">
        <v>0.33</v>
      </c>
    </row>
    <row r="23" spans="1:16" ht="20.25" x14ac:dyDescent="0.3">
      <c r="A23" s="11" t="s">
        <v>36</v>
      </c>
      <c r="B23" s="11"/>
      <c r="C23" s="25">
        <v>410</v>
      </c>
      <c r="D23" s="14">
        <f>SUM(D19:D22)</f>
        <v>14.37</v>
      </c>
      <c r="E23" s="14">
        <f>SUM(E19:E22)</f>
        <v>15.900000000000002</v>
      </c>
      <c r="F23" s="14">
        <f>SUM(F19:F22)</f>
        <v>57.769999999999996</v>
      </c>
      <c r="G23" s="14">
        <f>SUM(G19:G22)</f>
        <v>473.22</v>
      </c>
      <c r="H23" s="14"/>
      <c r="I23" s="24">
        <f t="shared" ref="I23:P23" si="2">SUM(I19:I22)</f>
        <v>9.6000000000000002E-2</v>
      </c>
      <c r="J23" s="24">
        <f t="shared" si="2"/>
        <v>0.155</v>
      </c>
      <c r="K23" s="24">
        <f t="shared" si="2"/>
        <v>28</v>
      </c>
      <c r="L23" s="24">
        <f t="shared" si="2"/>
        <v>26.560000000000002</v>
      </c>
      <c r="M23" s="24">
        <f t="shared" si="2"/>
        <v>138.05000000000001</v>
      </c>
      <c r="N23" s="24">
        <f t="shared" si="2"/>
        <v>46.31</v>
      </c>
      <c r="O23" s="24">
        <f t="shared" si="2"/>
        <v>193.85999999999999</v>
      </c>
      <c r="P23" s="24">
        <f t="shared" si="2"/>
        <v>4.9400000000000004</v>
      </c>
    </row>
    <row r="24" spans="1:16" ht="20.25" x14ac:dyDescent="0.3">
      <c r="A24" s="10" t="s">
        <v>12</v>
      </c>
      <c r="B24" s="11" t="s">
        <v>197</v>
      </c>
      <c r="C24" s="26">
        <v>100</v>
      </c>
      <c r="D24" s="5">
        <v>2</v>
      </c>
      <c r="E24" s="5">
        <v>7</v>
      </c>
      <c r="F24" s="5">
        <v>10</v>
      </c>
      <c r="G24" s="5">
        <v>103.3</v>
      </c>
      <c r="H24" s="5" t="s">
        <v>201</v>
      </c>
      <c r="I24" s="21">
        <v>0.05</v>
      </c>
      <c r="J24" s="21">
        <v>0.05</v>
      </c>
      <c r="K24" s="21">
        <v>933</v>
      </c>
      <c r="L24" s="21">
        <v>5.38</v>
      </c>
      <c r="M24" s="21">
        <v>30</v>
      </c>
      <c r="N24" s="21">
        <v>38.299999999999997</v>
      </c>
      <c r="O24" s="21">
        <v>61.6</v>
      </c>
      <c r="P24" s="21">
        <v>1.08</v>
      </c>
    </row>
    <row r="25" spans="1:16" ht="20.25" x14ac:dyDescent="0.3">
      <c r="A25" s="10" t="s">
        <v>58</v>
      </c>
      <c r="B25" s="28" t="s">
        <v>171</v>
      </c>
      <c r="C25" s="50" t="s">
        <v>172</v>
      </c>
      <c r="D25" s="5">
        <v>13.1</v>
      </c>
      <c r="E25" s="5">
        <v>19.16</v>
      </c>
      <c r="F25" s="5">
        <v>6.84</v>
      </c>
      <c r="G25" s="5">
        <v>253.05</v>
      </c>
      <c r="H25" s="5" t="s">
        <v>202</v>
      </c>
      <c r="I25" s="21">
        <v>0.04</v>
      </c>
      <c r="J25" s="21">
        <v>0.12</v>
      </c>
      <c r="K25" s="21">
        <v>107</v>
      </c>
      <c r="L25" s="21">
        <v>0.45</v>
      </c>
      <c r="M25" s="21">
        <v>50</v>
      </c>
      <c r="N25" s="21">
        <v>21</v>
      </c>
      <c r="O25" s="21">
        <v>152</v>
      </c>
      <c r="P25" s="21">
        <v>2.02</v>
      </c>
    </row>
    <row r="26" spans="1:16" ht="20.25" x14ac:dyDescent="0.3">
      <c r="A26" s="10" t="s">
        <v>16</v>
      </c>
      <c r="B26" s="28" t="s">
        <v>81</v>
      </c>
      <c r="C26" s="50">
        <v>140</v>
      </c>
      <c r="D26" s="5">
        <v>5.4</v>
      </c>
      <c r="E26" s="5">
        <v>0.68</v>
      </c>
      <c r="F26" s="5">
        <v>32.81</v>
      </c>
      <c r="G26" s="5">
        <v>161.19999999999999</v>
      </c>
      <c r="H26" s="5" t="s">
        <v>82</v>
      </c>
      <c r="I26" s="21">
        <v>0.06</v>
      </c>
      <c r="J26" s="21">
        <v>0.03</v>
      </c>
      <c r="K26" s="21">
        <v>18.39</v>
      </c>
      <c r="L26" s="21">
        <v>0</v>
      </c>
      <c r="M26" s="21">
        <v>12</v>
      </c>
      <c r="N26" s="21">
        <v>7.2</v>
      </c>
      <c r="O26" s="21">
        <v>41</v>
      </c>
      <c r="P26" s="21">
        <v>0.72</v>
      </c>
    </row>
    <row r="27" spans="1:16" ht="20.25" x14ac:dyDescent="0.3">
      <c r="A27" s="64"/>
      <c r="B27" s="28" t="s">
        <v>179</v>
      </c>
      <c r="C27" s="50">
        <v>40</v>
      </c>
      <c r="D27" s="5">
        <v>0.98</v>
      </c>
      <c r="E27" s="5">
        <v>1.18</v>
      </c>
      <c r="F27" s="5">
        <v>3.9</v>
      </c>
      <c r="G27" s="5">
        <v>30.26</v>
      </c>
      <c r="H27" s="5" t="s">
        <v>53</v>
      </c>
      <c r="I27" s="21">
        <v>8.0000000000000002E-3</v>
      </c>
      <c r="J27" s="21">
        <v>1.6E-2</v>
      </c>
      <c r="K27" s="21">
        <v>33.340000000000003</v>
      </c>
      <c r="L27" s="21">
        <v>8.5</v>
      </c>
      <c r="M27" s="21">
        <v>21.86</v>
      </c>
      <c r="N27" s="21">
        <v>8.5399999999999991</v>
      </c>
      <c r="O27" s="21">
        <v>16.8</v>
      </c>
      <c r="P27" s="21">
        <v>0.33</v>
      </c>
    </row>
    <row r="28" spans="1:16" ht="20.25" x14ac:dyDescent="0.3">
      <c r="A28" s="11"/>
      <c r="B28" s="11" t="s">
        <v>164</v>
      </c>
      <c r="C28" s="26" t="s">
        <v>28</v>
      </c>
      <c r="D28" s="5">
        <v>0.3</v>
      </c>
      <c r="E28" s="5">
        <v>0.2</v>
      </c>
      <c r="F28" s="5">
        <v>11.1</v>
      </c>
      <c r="G28" s="5">
        <v>46.7</v>
      </c>
      <c r="H28" s="5" t="s">
        <v>153</v>
      </c>
      <c r="I28" s="21">
        <v>0.01</v>
      </c>
      <c r="J28" s="21">
        <v>0.01</v>
      </c>
      <c r="K28" s="21">
        <v>1.58</v>
      </c>
      <c r="L28" s="21">
        <v>3.12</v>
      </c>
      <c r="M28" s="21">
        <v>10</v>
      </c>
      <c r="N28" s="21">
        <v>4.7</v>
      </c>
      <c r="O28" s="21">
        <v>6.1</v>
      </c>
      <c r="P28" s="21">
        <v>1.02</v>
      </c>
    </row>
    <row r="29" spans="1:16" ht="20.25" x14ac:dyDescent="0.3">
      <c r="A29" s="11"/>
      <c r="B29" s="11" t="s">
        <v>17</v>
      </c>
      <c r="C29" s="26" t="s">
        <v>29</v>
      </c>
      <c r="D29" s="5">
        <v>3.04</v>
      </c>
      <c r="E29" s="5">
        <v>0.32</v>
      </c>
      <c r="F29" s="5">
        <v>19.68</v>
      </c>
      <c r="G29" s="5">
        <v>93.76</v>
      </c>
      <c r="H29" s="5" t="s">
        <v>160</v>
      </c>
      <c r="I29" s="21">
        <v>4.3999999999999997E-2</v>
      </c>
      <c r="J29" s="21">
        <v>1.2E-2</v>
      </c>
      <c r="K29" s="21">
        <v>0</v>
      </c>
      <c r="L29" s="21">
        <v>0</v>
      </c>
      <c r="M29" s="21">
        <v>8</v>
      </c>
      <c r="N29" s="21">
        <v>5.6</v>
      </c>
      <c r="O29" s="21">
        <v>26</v>
      </c>
      <c r="P29" s="21">
        <v>0.44</v>
      </c>
    </row>
    <row r="30" spans="1:16" ht="20.25" x14ac:dyDescent="0.3">
      <c r="A30" s="11" t="s">
        <v>19</v>
      </c>
      <c r="B30" s="11"/>
      <c r="C30" s="25">
        <v>620</v>
      </c>
      <c r="D30" s="19">
        <f>SUM(D24:D29)</f>
        <v>24.82</v>
      </c>
      <c r="E30" s="19">
        <f>SUM(E24:E29)</f>
        <v>28.54</v>
      </c>
      <c r="F30" s="19">
        <f>SUM(F24:F29)</f>
        <v>84.330000000000013</v>
      </c>
      <c r="G30" s="19">
        <f>SUM(G24:G29)</f>
        <v>688.27</v>
      </c>
      <c r="H30" s="19"/>
      <c r="I30" s="20">
        <f t="shared" ref="I30:P30" si="3">SUM(I24:I29)</f>
        <v>0.21200000000000002</v>
      </c>
      <c r="J30" s="20">
        <f t="shared" si="3"/>
        <v>0.23799999999999999</v>
      </c>
      <c r="K30" s="20">
        <f t="shared" si="3"/>
        <v>1093.31</v>
      </c>
      <c r="L30" s="20">
        <f t="shared" si="3"/>
        <v>17.45</v>
      </c>
      <c r="M30" s="20">
        <f t="shared" si="3"/>
        <v>131.86000000000001</v>
      </c>
      <c r="N30" s="20">
        <f t="shared" si="3"/>
        <v>85.339999999999989</v>
      </c>
      <c r="O30" s="20">
        <f t="shared" si="3"/>
        <v>303.5</v>
      </c>
      <c r="P30" s="20">
        <f t="shared" si="3"/>
        <v>5.61</v>
      </c>
    </row>
    <row r="31" spans="1:16" ht="20.25" x14ac:dyDescent="0.3">
      <c r="A31" s="10" t="s">
        <v>22</v>
      </c>
      <c r="B31" s="11" t="s">
        <v>173</v>
      </c>
      <c r="C31" s="26">
        <v>80</v>
      </c>
      <c r="D31" s="5">
        <v>0.88</v>
      </c>
      <c r="E31" s="5">
        <v>4.88</v>
      </c>
      <c r="F31" s="5">
        <v>2.96</v>
      </c>
      <c r="G31" s="5">
        <v>52</v>
      </c>
      <c r="H31" s="5" t="s">
        <v>213</v>
      </c>
      <c r="I31" s="21">
        <v>3.2000000000000001E-2</v>
      </c>
      <c r="J31" s="21">
        <v>1.6E-2</v>
      </c>
      <c r="K31" s="21">
        <v>284.39999999999998</v>
      </c>
      <c r="L31" s="21">
        <v>10.8</v>
      </c>
      <c r="M31" s="21">
        <v>20.8</v>
      </c>
      <c r="N31" s="21">
        <v>15.2</v>
      </c>
      <c r="O31" s="21">
        <v>27.2</v>
      </c>
      <c r="P31" s="21">
        <v>0.48</v>
      </c>
    </row>
    <row r="32" spans="1:16" ht="20.25" x14ac:dyDescent="0.3">
      <c r="A32" s="11"/>
      <c r="B32" s="11" t="s">
        <v>59</v>
      </c>
      <c r="C32" s="26" t="s">
        <v>238</v>
      </c>
      <c r="D32" s="5">
        <v>1.9</v>
      </c>
      <c r="E32" s="5">
        <v>3.86</v>
      </c>
      <c r="F32" s="5">
        <v>8.1</v>
      </c>
      <c r="G32" s="5">
        <v>97</v>
      </c>
      <c r="H32" s="5" t="s">
        <v>60</v>
      </c>
      <c r="I32" s="21">
        <v>2.3E-2</v>
      </c>
      <c r="J32" s="21">
        <v>3.7999999999999999E-2</v>
      </c>
      <c r="K32" s="21">
        <v>149.5</v>
      </c>
      <c r="L32" s="21">
        <v>9.1999999999999993</v>
      </c>
      <c r="M32" s="21">
        <v>57.05</v>
      </c>
      <c r="N32" s="21">
        <v>22.1</v>
      </c>
      <c r="O32" s="21">
        <v>45.81</v>
      </c>
      <c r="P32" s="21">
        <v>1.04</v>
      </c>
    </row>
    <row r="33" spans="1:16" ht="20.25" x14ac:dyDescent="0.3">
      <c r="A33" s="11"/>
      <c r="B33" s="11" t="s">
        <v>61</v>
      </c>
      <c r="C33" s="26">
        <v>100</v>
      </c>
      <c r="D33" s="5">
        <v>12.84</v>
      </c>
      <c r="E33" s="5">
        <v>16.02</v>
      </c>
      <c r="F33" s="5">
        <v>15.42</v>
      </c>
      <c r="G33" s="5">
        <v>233.1</v>
      </c>
      <c r="H33" s="5" t="s">
        <v>62</v>
      </c>
      <c r="I33" s="21">
        <v>0.05</v>
      </c>
      <c r="J33" s="21">
        <v>0.12</v>
      </c>
      <c r="K33" s="21">
        <v>2.0699999999999998</v>
      </c>
      <c r="L33" s="21">
        <v>0.41</v>
      </c>
      <c r="M33" s="21">
        <v>40.9</v>
      </c>
      <c r="N33" s="21">
        <v>23.2</v>
      </c>
      <c r="O33" s="21">
        <v>161.80000000000001</v>
      </c>
      <c r="P33" s="21">
        <v>2.38</v>
      </c>
    </row>
    <row r="34" spans="1:16" ht="20.25" x14ac:dyDescent="0.3">
      <c r="A34" s="11"/>
      <c r="B34" s="11" t="s">
        <v>25</v>
      </c>
      <c r="C34" s="26">
        <v>180</v>
      </c>
      <c r="D34" s="5">
        <v>3.82</v>
      </c>
      <c r="E34" s="5">
        <v>5.0999999999999996</v>
      </c>
      <c r="F34" s="5">
        <v>23.74</v>
      </c>
      <c r="G34" s="5">
        <v>156.80000000000001</v>
      </c>
      <c r="H34" s="5" t="s">
        <v>26</v>
      </c>
      <c r="I34" s="21">
        <v>0.14000000000000001</v>
      </c>
      <c r="J34" s="21">
        <v>0.13</v>
      </c>
      <c r="K34" s="21">
        <v>23.74</v>
      </c>
      <c r="L34" s="21">
        <v>6.12</v>
      </c>
      <c r="M34" s="21">
        <v>50.39</v>
      </c>
      <c r="N34" s="21">
        <v>33.840000000000003</v>
      </c>
      <c r="O34" s="21">
        <v>102.48</v>
      </c>
      <c r="P34" s="21">
        <v>1.27</v>
      </c>
    </row>
    <row r="35" spans="1:16" ht="20.25" x14ac:dyDescent="0.3">
      <c r="A35" s="11"/>
      <c r="B35" s="11" t="s">
        <v>34</v>
      </c>
      <c r="C35" s="26" t="s">
        <v>28</v>
      </c>
      <c r="D35" s="5">
        <v>5.6</v>
      </c>
      <c r="E35" s="5">
        <v>5.0999999999999996</v>
      </c>
      <c r="F35" s="5">
        <v>19.239999999999998</v>
      </c>
      <c r="G35" s="5">
        <v>145.09</v>
      </c>
      <c r="H35" s="5" t="s">
        <v>35</v>
      </c>
      <c r="I35" s="21">
        <v>0.06</v>
      </c>
      <c r="J35" s="21">
        <v>0.25</v>
      </c>
      <c r="K35" s="21">
        <v>26.49</v>
      </c>
      <c r="L35" s="21">
        <v>1.04</v>
      </c>
      <c r="M35" s="21">
        <v>273.74</v>
      </c>
      <c r="N35" s="21">
        <v>42</v>
      </c>
      <c r="O35" s="21">
        <v>184</v>
      </c>
      <c r="P35" s="21">
        <v>1.17</v>
      </c>
    </row>
    <row r="36" spans="1:16" ht="20.25" x14ac:dyDescent="0.3">
      <c r="A36" s="11"/>
      <c r="B36" s="11" t="s">
        <v>17</v>
      </c>
      <c r="C36" s="26">
        <v>55</v>
      </c>
      <c r="D36" s="5">
        <v>4.18</v>
      </c>
      <c r="E36" s="5">
        <v>0.44</v>
      </c>
      <c r="F36" s="5">
        <v>27.06</v>
      </c>
      <c r="G36" s="5">
        <v>128.91999999999999</v>
      </c>
      <c r="H36" s="5" t="s">
        <v>160</v>
      </c>
      <c r="I36" s="21">
        <v>0.06</v>
      </c>
      <c r="J36" s="21">
        <v>1.6500000000000001E-2</v>
      </c>
      <c r="K36" s="21">
        <v>0</v>
      </c>
      <c r="L36" s="21">
        <v>0</v>
      </c>
      <c r="M36" s="21">
        <v>11</v>
      </c>
      <c r="N36" s="21">
        <v>7.7</v>
      </c>
      <c r="O36" s="21">
        <v>35.75</v>
      </c>
      <c r="P36" s="21">
        <v>0.61</v>
      </c>
    </row>
    <row r="37" spans="1:16" ht="20.25" x14ac:dyDescent="0.3">
      <c r="A37" s="11"/>
      <c r="B37" s="11" t="s">
        <v>165</v>
      </c>
      <c r="C37" s="26">
        <v>36</v>
      </c>
      <c r="D37" s="5">
        <v>2.38</v>
      </c>
      <c r="E37" s="5">
        <v>0.43</v>
      </c>
      <c r="F37" s="5">
        <v>14.26</v>
      </c>
      <c r="G37" s="5">
        <v>61.49</v>
      </c>
      <c r="H37" s="5" t="s">
        <v>162</v>
      </c>
      <c r="I37" s="21">
        <v>7.1999999999999995E-2</v>
      </c>
      <c r="J37" s="21">
        <v>3.5999999999999997E-2</v>
      </c>
      <c r="K37" s="21">
        <v>0</v>
      </c>
      <c r="L37" s="21">
        <v>0</v>
      </c>
      <c r="M37" s="21">
        <v>12.6</v>
      </c>
      <c r="N37" s="21">
        <v>16.920000000000002</v>
      </c>
      <c r="O37" s="21">
        <v>56.88</v>
      </c>
      <c r="P37" s="21">
        <v>1.4</v>
      </c>
    </row>
    <row r="38" spans="1:16" ht="20.25" x14ac:dyDescent="0.3">
      <c r="A38" s="11"/>
      <c r="B38" s="11" t="s">
        <v>221</v>
      </c>
      <c r="C38" s="26" t="s">
        <v>216</v>
      </c>
      <c r="D38" s="5">
        <v>0.88</v>
      </c>
      <c r="E38" s="5">
        <v>0.22</v>
      </c>
      <c r="F38" s="5">
        <v>8.25</v>
      </c>
      <c r="G38" s="5">
        <v>41.8</v>
      </c>
      <c r="H38" s="5" t="s">
        <v>161</v>
      </c>
      <c r="I38" s="21">
        <v>7.0000000000000007E-2</v>
      </c>
      <c r="J38" s="21">
        <v>0.03</v>
      </c>
      <c r="K38" s="21">
        <v>11</v>
      </c>
      <c r="L38" s="21">
        <v>41.8</v>
      </c>
      <c r="M38" s="21">
        <v>38.5</v>
      </c>
      <c r="N38" s="21">
        <v>12.1</v>
      </c>
      <c r="O38" s="21">
        <v>18.7</v>
      </c>
      <c r="P38" s="21">
        <v>0.11</v>
      </c>
    </row>
    <row r="39" spans="1:16" ht="20.25" x14ac:dyDescent="0.3">
      <c r="A39" s="11" t="s">
        <v>31</v>
      </c>
      <c r="B39" s="11"/>
      <c r="C39" s="25">
        <v>1016</v>
      </c>
      <c r="D39" s="19">
        <f>SUM(D31:D38)</f>
        <v>32.479999999999997</v>
      </c>
      <c r="E39" s="19">
        <f>SUM(E31:E38)</f>
        <v>36.049999999999997</v>
      </c>
      <c r="F39" s="19">
        <f>SUM(F31:F38)</f>
        <v>119.03</v>
      </c>
      <c r="G39" s="19">
        <f>SUM(G31:G38)</f>
        <v>916.2</v>
      </c>
      <c r="H39" s="19"/>
      <c r="I39" s="20">
        <f t="shared" ref="I39:P39" si="4">SUM(I31:I38)</f>
        <v>0.50700000000000012</v>
      </c>
      <c r="J39" s="20">
        <f t="shared" si="4"/>
        <v>0.63650000000000007</v>
      </c>
      <c r="K39" s="20">
        <f t="shared" si="4"/>
        <v>497.2</v>
      </c>
      <c r="L39" s="20">
        <f t="shared" si="4"/>
        <v>69.37</v>
      </c>
      <c r="M39" s="20">
        <f t="shared" si="4"/>
        <v>504.98</v>
      </c>
      <c r="N39" s="20">
        <f t="shared" si="4"/>
        <v>173.05999999999997</v>
      </c>
      <c r="O39" s="20">
        <f t="shared" si="4"/>
        <v>632.62</v>
      </c>
      <c r="P39" s="20">
        <f t="shared" si="4"/>
        <v>8.4599999999999991</v>
      </c>
    </row>
    <row r="40" spans="1:16" ht="20.25" x14ac:dyDescent="0.3">
      <c r="A40" s="10" t="s">
        <v>33</v>
      </c>
      <c r="B40" s="11" t="s">
        <v>64</v>
      </c>
      <c r="C40" s="26">
        <v>200</v>
      </c>
      <c r="D40" s="5">
        <v>4.51</v>
      </c>
      <c r="E40" s="5">
        <v>7.8</v>
      </c>
      <c r="F40" s="5">
        <v>54.9</v>
      </c>
      <c r="G40" s="5">
        <v>312</v>
      </c>
      <c r="H40" s="5" t="s">
        <v>40</v>
      </c>
      <c r="I40" s="21">
        <v>0.21</v>
      </c>
      <c r="J40" s="21">
        <v>0.04</v>
      </c>
      <c r="K40" s="21">
        <v>27.48</v>
      </c>
      <c r="L40" s="21">
        <v>1.23</v>
      </c>
      <c r="M40" s="21">
        <v>34.5</v>
      </c>
      <c r="N40" s="21">
        <v>53.03</v>
      </c>
      <c r="O40" s="21">
        <v>148.6</v>
      </c>
      <c r="P40" s="21">
        <v>2.54</v>
      </c>
    </row>
    <row r="41" spans="1:16" ht="20.25" x14ac:dyDescent="0.3">
      <c r="A41" s="11"/>
      <c r="B41" s="11" t="s">
        <v>164</v>
      </c>
      <c r="C41" s="26" t="s">
        <v>28</v>
      </c>
      <c r="D41" s="5">
        <v>0.3</v>
      </c>
      <c r="E41" s="5">
        <v>0.2</v>
      </c>
      <c r="F41" s="5">
        <v>11.1</v>
      </c>
      <c r="G41" s="5">
        <v>46.7</v>
      </c>
      <c r="H41" s="5" t="s">
        <v>153</v>
      </c>
      <c r="I41" s="21">
        <v>0.01</v>
      </c>
      <c r="J41" s="21">
        <v>0.01</v>
      </c>
      <c r="K41" s="21">
        <v>1.58</v>
      </c>
      <c r="L41" s="21">
        <v>3.12</v>
      </c>
      <c r="M41" s="21">
        <v>10</v>
      </c>
      <c r="N41" s="21">
        <v>4.7</v>
      </c>
      <c r="O41" s="21">
        <v>6.1</v>
      </c>
      <c r="P41" s="21">
        <v>1.02</v>
      </c>
    </row>
    <row r="42" spans="1:16" ht="20.25" x14ac:dyDescent="0.3">
      <c r="A42" s="11"/>
      <c r="B42" s="11" t="s">
        <v>17</v>
      </c>
      <c r="C42" s="26">
        <v>30</v>
      </c>
      <c r="D42" s="5">
        <v>2.2799999999999998</v>
      </c>
      <c r="E42" s="5">
        <v>0.24</v>
      </c>
      <c r="F42" s="5">
        <v>14.76</v>
      </c>
      <c r="G42" s="5">
        <v>70.319999999999993</v>
      </c>
      <c r="H42" s="5" t="s">
        <v>160</v>
      </c>
      <c r="I42" s="21">
        <v>0.03</v>
      </c>
      <c r="J42" s="21">
        <v>8.9999999999999993E-3</v>
      </c>
      <c r="K42" s="21">
        <v>0</v>
      </c>
      <c r="L42" s="21">
        <v>0</v>
      </c>
      <c r="M42" s="21">
        <v>6</v>
      </c>
      <c r="N42" s="21">
        <v>4.2</v>
      </c>
      <c r="O42" s="21">
        <v>19.5</v>
      </c>
      <c r="P42" s="21">
        <v>0.33</v>
      </c>
    </row>
    <row r="43" spans="1:16" ht="20.25" x14ac:dyDescent="0.3">
      <c r="A43" s="11" t="s">
        <v>36</v>
      </c>
      <c r="B43" s="11"/>
      <c r="C43" s="25">
        <v>430</v>
      </c>
      <c r="D43" s="19">
        <f>SUM(D40:D42)</f>
        <v>7.09</v>
      </c>
      <c r="E43" s="19">
        <f>SUM(E40:E42)</f>
        <v>8.24</v>
      </c>
      <c r="F43" s="19">
        <f>SUM(F40:F42)</f>
        <v>80.760000000000005</v>
      </c>
      <c r="G43" s="19">
        <f>SUM(G40:G42)</f>
        <v>429.02</v>
      </c>
      <c r="H43" s="19"/>
      <c r="I43" s="20">
        <f t="shared" ref="I43:P43" si="5">SUM(I40:I42)</f>
        <v>0.25</v>
      </c>
      <c r="J43" s="20">
        <f t="shared" si="5"/>
        <v>5.9000000000000004E-2</v>
      </c>
      <c r="K43" s="20">
        <f t="shared" si="5"/>
        <v>29.060000000000002</v>
      </c>
      <c r="L43" s="20">
        <f t="shared" si="5"/>
        <v>4.3499999999999996</v>
      </c>
      <c r="M43" s="20">
        <f t="shared" si="5"/>
        <v>50.5</v>
      </c>
      <c r="N43" s="20">
        <f t="shared" si="5"/>
        <v>61.930000000000007</v>
      </c>
      <c r="O43" s="20">
        <f t="shared" si="5"/>
        <v>174.2</v>
      </c>
      <c r="P43" s="20">
        <f t="shared" si="5"/>
        <v>3.89</v>
      </c>
    </row>
  </sheetData>
  <mergeCells count="10">
    <mergeCell ref="A2:A3"/>
    <mergeCell ref="D2:F2"/>
    <mergeCell ref="I2:I3"/>
    <mergeCell ref="J2:J3"/>
    <mergeCell ref="K2:K3"/>
    <mergeCell ref="P2:P3"/>
    <mergeCell ref="L2:L3"/>
    <mergeCell ref="M2:M3"/>
    <mergeCell ref="N2:N3"/>
    <mergeCell ref="O2:O3"/>
  </mergeCell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topLeftCell="A22" zoomScale="86" zoomScaleNormal="86" workbookViewId="0">
      <selection activeCell="C41" sqref="C41"/>
    </sheetView>
  </sheetViews>
  <sheetFormatPr defaultRowHeight="15" x14ac:dyDescent="0.25"/>
  <cols>
    <col min="1" max="1" width="23.28515625" customWidth="1"/>
    <col min="2" max="2" width="50.7109375" customWidth="1"/>
    <col min="3" max="3" width="10.5703125" customWidth="1"/>
    <col min="4" max="5" width="11" customWidth="1"/>
    <col min="6" max="6" width="14.28515625" customWidth="1"/>
    <col min="7" max="8" width="14.140625" customWidth="1"/>
    <col min="9" max="10" width="9.5703125" customWidth="1"/>
    <col min="11" max="11" width="11" customWidth="1"/>
    <col min="12" max="16" width="9.5703125" customWidth="1"/>
  </cols>
  <sheetData>
    <row r="2" spans="1:16" ht="18.75" x14ac:dyDescent="0.3">
      <c r="A2" s="98" t="s">
        <v>0</v>
      </c>
      <c r="B2" s="2" t="s">
        <v>1</v>
      </c>
      <c r="C2" s="2" t="s">
        <v>2</v>
      </c>
      <c r="D2" s="100" t="s">
        <v>3</v>
      </c>
      <c r="E2" s="101"/>
      <c r="F2" s="102"/>
      <c r="G2" s="2" t="s">
        <v>4</v>
      </c>
      <c r="H2" s="2" t="s">
        <v>5</v>
      </c>
      <c r="I2" s="98" t="s">
        <v>138</v>
      </c>
      <c r="J2" s="98" t="s">
        <v>139</v>
      </c>
      <c r="K2" s="98" t="s">
        <v>140</v>
      </c>
      <c r="L2" s="98" t="s">
        <v>141</v>
      </c>
      <c r="M2" s="98" t="s">
        <v>142</v>
      </c>
      <c r="N2" s="98" t="s">
        <v>143</v>
      </c>
      <c r="O2" s="98" t="s">
        <v>144</v>
      </c>
      <c r="P2" s="98" t="s">
        <v>145</v>
      </c>
    </row>
    <row r="3" spans="1:16" ht="18.75" x14ac:dyDescent="0.3">
      <c r="A3" s="99"/>
      <c r="B3" s="4" t="s">
        <v>6</v>
      </c>
      <c r="C3" s="4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4" t="s">
        <v>11</v>
      </c>
      <c r="I3" s="99"/>
      <c r="J3" s="99"/>
      <c r="K3" s="99"/>
      <c r="L3" s="99"/>
      <c r="M3" s="99"/>
      <c r="N3" s="99"/>
      <c r="O3" s="99"/>
      <c r="P3" s="99"/>
    </row>
    <row r="4" spans="1:16" ht="20.25" x14ac:dyDescent="0.3">
      <c r="A4" s="46" t="s">
        <v>12</v>
      </c>
      <c r="B4" s="52" t="s">
        <v>174</v>
      </c>
      <c r="C4" s="53">
        <v>100</v>
      </c>
      <c r="D4" s="5">
        <v>0.8</v>
      </c>
      <c r="E4" s="5">
        <v>0.2</v>
      </c>
      <c r="F4" s="5">
        <v>2.5</v>
      </c>
      <c r="G4" s="54">
        <v>14.2</v>
      </c>
      <c r="H4" s="53" t="s">
        <v>175</v>
      </c>
      <c r="I4" s="55">
        <v>0.03</v>
      </c>
      <c r="J4" s="55">
        <v>0.03</v>
      </c>
      <c r="K4" s="55">
        <v>10</v>
      </c>
      <c r="L4" s="55">
        <v>10</v>
      </c>
      <c r="M4" s="55">
        <v>23</v>
      </c>
      <c r="N4" s="55">
        <v>14</v>
      </c>
      <c r="O4" s="55">
        <v>42</v>
      </c>
      <c r="P4" s="55">
        <v>0.6</v>
      </c>
    </row>
    <row r="5" spans="1:16" ht="20.25" x14ac:dyDescent="0.3">
      <c r="A5" s="10" t="s">
        <v>67</v>
      </c>
      <c r="B5" s="28" t="s">
        <v>65</v>
      </c>
      <c r="C5" s="56">
        <v>120</v>
      </c>
      <c r="D5" s="5">
        <v>8.35</v>
      </c>
      <c r="E5" s="5">
        <v>2.88</v>
      </c>
      <c r="F5" s="5">
        <v>29.33</v>
      </c>
      <c r="G5" s="5">
        <v>272.61</v>
      </c>
      <c r="H5" s="5" t="s">
        <v>66</v>
      </c>
      <c r="I5" s="5">
        <v>0.12</v>
      </c>
      <c r="J5" s="5">
        <v>0.08</v>
      </c>
      <c r="K5" s="5">
        <v>4.76</v>
      </c>
      <c r="L5" s="5">
        <v>0.56000000000000005</v>
      </c>
      <c r="M5" s="5">
        <v>51.6</v>
      </c>
      <c r="N5" s="5">
        <v>48.93</v>
      </c>
      <c r="O5" s="5">
        <v>211.48</v>
      </c>
      <c r="P5" s="5">
        <v>1.45</v>
      </c>
    </row>
    <row r="6" spans="1:16" ht="20.25" x14ac:dyDescent="0.3">
      <c r="A6" s="10" t="s">
        <v>16</v>
      </c>
      <c r="B6" s="11" t="s">
        <v>68</v>
      </c>
      <c r="C6" s="6">
        <v>180</v>
      </c>
      <c r="D6" s="5">
        <v>3.36</v>
      </c>
      <c r="E6" s="5">
        <v>8.8800000000000008</v>
      </c>
      <c r="F6" s="5">
        <v>16.32</v>
      </c>
      <c r="G6" s="5">
        <v>160.08000000000001</v>
      </c>
      <c r="H6" s="5" t="s">
        <v>154</v>
      </c>
      <c r="I6" s="5">
        <v>0.08</v>
      </c>
      <c r="J6" s="5">
        <v>0.09</v>
      </c>
      <c r="K6" s="5">
        <v>460.8</v>
      </c>
      <c r="L6" s="5">
        <v>14.64</v>
      </c>
      <c r="M6" s="5">
        <v>67.2</v>
      </c>
      <c r="N6" s="5">
        <v>34.799999999999997</v>
      </c>
      <c r="O6" s="5">
        <v>84</v>
      </c>
      <c r="P6" s="5">
        <v>1.22</v>
      </c>
    </row>
    <row r="7" spans="1:16" ht="20.25" x14ac:dyDescent="0.3">
      <c r="A7" s="10"/>
      <c r="B7" s="11" t="s">
        <v>149</v>
      </c>
      <c r="C7" s="6" t="s">
        <v>28</v>
      </c>
      <c r="D7" s="5">
        <v>1</v>
      </c>
      <c r="E7" s="5">
        <v>0.1</v>
      </c>
      <c r="F7" s="5">
        <v>15.7</v>
      </c>
      <c r="G7" s="5">
        <v>66.900000000000006</v>
      </c>
      <c r="H7" s="5" t="s">
        <v>151</v>
      </c>
      <c r="I7" s="5">
        <v>0.01</v>
      </c>
      <c r="J7" s="5">
        <v>0.03</v>
      </c>
      <c r="K7" s="5">
        <v>70</v>
      </c>
      <c r="L7" s="5">
        <v>0.32</v>
      </c>
      <c r="M7" s="5">
        <v>45</v>
      </c>
      <c r="N7" s="5">
        <v>18</v>
      </c>
      <c r="O7" s="5">
        <v>25</v>
      </c>
      <c r="P7" s="5">
        <v>0.57999999999999996</v>
      </c>
    </row>
    <row r="8" spans="1:16" ht="20.25" x14ac:dyDescent="0.3">
      <c r="A8" s="11"/>
      <c r="B8" s="11" t="s">
        <v>17</v>
      </c>
      <c r="C8" s="6" t="s">
        <v>29</v>
      </c>
      <c r="D8" s="5">
        <v>3.04</v>
      </c>
      <c r="E8" s="5">
        <v>0.32</v>
      </c>
      <c r="F8" s="5">
        <v>19.68</v>
      </c>
      <c r="G8" s="5">
        <v>93.76</v>
      </c>
      <c r="H8" s="5" t="s">
        <v>160</v>
      </c>
      <c r="I8" s="5">
        <v>4.3999999999999997E-2</v>
      </c>
      <c r="J8" s="5">
        <v>1.2E-2</v>
      </c>
      <c r="K8" s="5">
        <v>0</v>
      </c>
      <c r="L8" s="5">
        <v>0</v>
      </c>
      <c r="M8" s="5">
        <v>8</v>
      </c>
      <c r="N8" s="5">
        <v>5.6</v>
      </c>
      <c r="O8" s="5">
        <v>26</v>
      </c>
      <c r="P8" s="5">
        <v>0.44</v>
      </c>
    </row>
    <row r="9" spans="1:16" ht="20.25" x14ac:dyDescent="0.3">
      <c r="A9" s="11"/>
      <c r="B9" s="11" t="s">
        <v>165</v>
      </c>
      <c r="C9" s="6">
        <v>30</v>
      </c>
      <c r="D9" s="5">
        <v>1.98</v>
      </c>
      <c r="E9" s="5">
        <v>0.36</v>
      </c>
      <c r="F9" s="5">
        <v>11.88</v>
      </c>
      <c r="G9" s="5">
        <v>51.24</v>
      </c>
      <c r="H9" s="5" t="s">
        <v>162</v>
      </c>
      <c r="I9" s="5">
        <v>0.06</v>
      </c>
      <c r="J9" s="5">
        <v>0.03</v>
      </c>
      <c r="K9" s="5">
        <v>0</v>
      </c>
      <c r="L9" s="5">
        <v>0</v>
      </c>
      <c r="M9" s="5">
        <v>10.5</v>
      </c>
      <c r="N9" s="5">
        <v>14.1</v>
      </c>
      <c r="O9" s="5">
        <v>47.4</v>
      </c>
      <c r="P9" s="5">
        <v>1.17</v>
      </c>
    </row>
    <row r="10" spans="1:16" ht="20.25" x14ac:dyDescent="0.3">
      <c r="A10" s="6" t="s">
        <v>19</v>
      </c>
      <c r="B10" s="11"/>
      <c r="C10" s="10">
        <v>670</v>
      </c>
      <c r="D10" s="19">
        <f>SUM(D5:D9)</f>
        <v>17.73</v>
      </c>
      <c r="E10" s="19">
        <f>SUM(E5:E9)</f>
        <v>12.540000000000001</v>
      </c>
      <c r="F10" s="19">
        <f>SUM(F5:F9)</f>
        <v>92.91</v>
      </c>
      <c r="G10" s="57">
        <f>SUM(G5:G9)</f>
        <v>644.59</v>
      </c>
      <c r="H10" s="19"/>
      <c r="I10" s="19">
        <f t="shared" ref="I10:P10" si="0">SUM(I5:I9)</f>
        <v>0.314</v>
      </c>
      <c r="J10" s="19">
        <f t="shared" si="0"/>
        <v>0.24199999999999999</v>
      </c>
      <c r="K10" s="19">
        <f t="shared" si="0"/>
        <v>535.55999999999995</v>
      </c>
      <c r="L10" s="19">
        <f t="shared" si="0"/>
        <v>15.520000000000001</v>
      </c>
      <c r="M10" s="19">
        <f t="shared" si="0"/>
        <v>182.3</v>
      </c>
      <c r="N10" s="19">
        <f t="shared" si="0"/>
        <v>121.42999999999998</v>
      </c>
      <c r="O10" s="19">
        <f t="shared" si="0"/>
        <v>393.88</v>
      </c>
      <c r="P10" s="19">
        <f t="shared" si="0"/>
        <v>4.8599999999999994</v>
      </c>
    </row>
    <row r="11" spans="1:16" ht="20.25" x14ac:dyDescent="0.3">
      <c r="A11" s="10" t="s">
        <v>22</v>
      </c>
      <c r="B11" s="11" t="s">
        <v>176</v>
      </c>
      <c r="C11" s="22">
        <v>80</v>
      </c>
      <c r="D11" s="5">
        <v>1.28</v>
      </c>
      <c r="E11" s="5">
        <v>8.08</v>
      </c>
      <c r="F11" s="5">
        <v>2.4</v>
      </c>
      <c r="G11" s="5">
        <v>93.6</v>
      </c>
      <c r="H11" s="5" t="s">
        <v>208</v>
      </c>
      <c r="I11" s="5">
        <v>1.6E-2</v>
      </c>
      <c r="J11" s="5">
        <v>1.2999999999999999E-2</v>
      </c>
      <c r="K11" s="5">
        <v>0</v>
      </c>
      <c r="L11" s="5">
        <v>15.12</v>
      </c>
      <c r="M11" s="5">
        <v>61.28</v>
      </c>
      <c r="N11" s="5">
        <v>12</v>
      </c>
      <c r="O11" s="5">
        <v>25.6</v>
      </c>
      <c r="P11" s="5">
        <v>0.48</v>
      </c>
    </row>
    <row r="12" spans="1:16" ht="20.25" x14ac:dyDescent="0.3">
      <c r="A12" s="11"/>
      <c r="B12" s="11" t="s">
        <v>69</v>
      </c>
      <c r="C12" s="6" t="s">
        <v>239</v>
      </c>
      <c r="D12" s="5">
        <v>3.8</v>
      </c>
      <c r="E12" s="5">
        <v>7.13</v>
      </c>
      <c r="F12" s="5">
        <v>20.6</v>
      </c>
      <c r="G12" s="5">
        <v>146</v>
      </c>
      <c r="H12" s="5" t="s">
        <v>70</v>
      </c>
      <c r="I12" s="5">
        <v>0.06</v>
      </c>
      <c r="J12" s="5">
        <v>0.125</v>
      </c>
      <c r="K12" s="5">
        <v>176</v>
      </c>
      <c r="L12" s="5">
        <v>0.75</v>
      </c>
      <c r="M12" s="5">
        <v>55.56</v>
      </c>
      <c r="N12" s="5">
        <v>13.16</v>
      </c>
      <c r="O12" s="5">
        <v>81.38</v>
      </c>
      <c r="P12" s="5">
        <v>0.83</v>
      </c>
    </row>
    <row r="13" spans="1:16" ht="20.25" x14ac:dyDescent="0.3">
      <c r="A13" s="11"/>
      <c r="B13" s="11" t="s">
        <v>71</v>
      </c>
      <c r="C13" s="6">
        <v>200</v>
      </c>
      <c r="D13" s="5">
        <v>10.43</v>
      </c>
      <c r="E13" s="5">
        <v>11.27</v>
      </c>
      <c r="F13" s="5">
        <v>34.53</v>
      </c>
      <c r="G13" s="5">
        <v>290.52</v>
      </c>
      <c r="H13" s="5" t="s">
        <v>72</v>
      </c>
      <c r="I13" s="5">
        <v>0.08</v>
      </c>
      <c r="J13" s="5">
        <v>0.08</v>
      </c>
      <c r="K13" s="5">
        <v>163.80000000000001</v>
      </c>
      <c r="L13" s="5">
        <v>2.41</v>
      </c>
      <c r="M13" s="5">
        <v>31.43</v>
      </c>
      <c r="N13" s="5">
        <v>98.6</v>
      </c>
      <c r="O13" s="5">
        <v>217.8</v>
      </c>
      <c r="P13" s="5">
        <v>1.9</v>
      </c>
    </row>
    <row r="14" spans="1:16" ht="20.25" x14ac:dyDescent="0.3">
      <c r="A14" s="11"/>
      <c r="B14" s="28" t="s">
        <v>39</v>
      </c>
      <c r="C14" s="6" t="s">
        <v>28</v>
      </c>
      <c r="D14" s="5">
        <v>5.84</v>
      </c>
      <c r="E14" s="5">
        <v>4.68</v>
      </c>
      <c r="F14" s="5">
        <v>19.329999999999998</v>
      </c>
      <c r="G14" s="5">
        <v>130.38999999999999</v>
      </c>
      <c r="H14" s="5" t="s">
        <v>40</v>
      </c>
      <c r="I14" s="5">
        <v>0.06</v>
      </c>
      <c r="J14" s="5">
        <v>0.24</v>
      </c>
      <c r="K14" s="5">
        <v>26.44</v>
      </c>
      <c r="L14" s="5">
        <v>1.04</v>
      </c>
      <c r="M14" s="5">
        <v>270.35000000000002</v>
      </c>
      <c r="N14" s="5">
        <v>31.2</v>
      </c>
      <c r="O14" s="5">
        <v>167.2</v>
      </c>
      <c r="P14" s="5">
        <v>0.57999999999999996</v>
      </c>
    </row>
    <row r="15" spans="1:16" ht="20.25" x14ac:dyDescent="0.3">
      <c r="A15" s="11"/>
      <c r="B15" s="11" t="s">
        <v>17</v>
      </c>
      <c r="C15" s="6">
        <v>55</v>
      </c>
      <c r="D15" s="5">
        <v>4.18</v>
      </c>
      <c r="E15" s="5">
        <v>0.44</v>
      </c>
      <c r="F15" s="5">
        <v>27.06</v>
      </c>
      <c r="G15" s="5">
        <v>128.91999999999999</v>
      </c>
      <c r="H15" s="5" t="s">
        <v>160</v>
      </c>
      <c r="I15" s="5">
        <v>0.06</v>
      </c>
      <c r="J15" s="5">
        <v>1.6500000000000001E-2</v>
      </c>
      <c r="K15" s="5">
        <v>0</v>
      </c>
      <c r="L15" s="5">
        <v>0</v>
      </c>
      <c r="M15" s="5">
        <v>11</v>
      </c>
      <c r="N15" s="5">
        <v>7.7</v>
      </c>
      <c r="O15" s="5">
        <v>35.75</v>
      </c>
      <c r="P15" s="5">
        <v>0.61</v>
      </c>
    </row>
    <row r="16" spans="1:16" ht="20.25" x14ac:dyDescent="0.3">
      <c r="A16" s="11"/>
      <c r="B16" s="11" t="s">
        <v>165</v>
      </c>
      <c r="C16" s="6">
        <v>36</v>
      </c>
      <c r="D16" s="5">
        <v>2.38</v>
      </c>
      <c r="E16" s="5">
        <v>0.43</v>
      </c>
      <c r="F16" s="5">
        <v>14.26</v>
      </c>
      <c r="G16" s="5">
        <v>61.49</v>
      </c>
      <c r="H16" s="5" t="s">
        <v>162</v>
      </c>
      <c r="I16" s="5">
        <v>7.1999999999999995E-2</v>
      </c>
      <c r="J16" s="5">
        <v>3.5999999999999997E-2</v>
      </c>
      <c r="K16" s="5">
        <v>0</v>
      </c>
      <c r="L16" s="5">
        <v>0</v>
      </c>
      <c r="M16" s="5">
        <v>12.6</v>
      </c>
      <c r="N16" s="5">
        <v>16.920000000000002</v>
      </c>
      <c r="O16" s="5">
        <v>56.88</v>
      </c>
      <c r="P16" s="5">
        <v>1.4</v>
      </c>
    </row>
    <row r="17" spans="1:16" ht="20.25" x14ac:dyDescent="0.3">
      <c r="A17" s="11" t="s">
        <v>31</v>
      </c>
      <c r="B17" s="11"/>
      <c r="C17" s="10">
        <v>871</v>
      </c>
      <c r="D17" s="19">
        <f>SUM(D11:D16)</f>
        <v>27.91</v>
      </c>
      <c r="E17" s="19">
        <f>SUM(E11:E16)</f>
        <v>32.03</v>
      </c>
      <c r="F17" s="19">
        <f>SUM(F11:F16)</f>
        <v>118.18</v>
      </c>
      <c r="G17" s="19">
        <f>SUM(G11:G16)</f>
        <v>850.92</v>
      </c>
      <c r="H17" s="19"/>
      <c r="I17" s="19">
        <f t="shared" ref="I17:P17" si="1">SUM(I11:I16)</f>
        <v>0.34800000000000003</v>
      </c>
      <c r="J17" s="19">
        <f t="shared" si="1"/>
        <v>0.51050000000000006</v>
      </c>
      <c r="K17" s="19">
        <f t="shared" si="1"/>
        <v>366.24</v>
      </c>
      <c r="L17" s="19">
        <f t="shared" si="1"/>
        <v>19.32</v>
      </c>
      <c r="M17" s="19">
        <f t="shared" si="1"/>
        <v>442.22</v>
      </c>
      <c r="N17" s="19">
        <f t="shared" si="1"/>
        <v>179.57999999999998</v>
      </c>
      <c r="O17" s="19">
        <f t="shared" si="1"/>
        <v>584.61</v>
      </c>
      <c r="P17" s="19">
        <f t="shared" si="1"/>
        <v>5.8000000000000007</v>
      </c>
    </row>
    <row r="18" spans="1:16" ht="20.25" x14ac:dyDescent="0.3">
      <c r="A18" s="10" t="s">
        <v>33</v>
      </c>
      <c r="B18" s="11" t="s">
        <v>137</v>
      </c>
      <c r="C18" s="6" t="s">
        <v>18</v>
      </c>
      <c r="D18" s="5">
        <v>10.24</v>
      </c>
      <c r="E18" s="5">
        <v>9.69</v>
      </c>
      <c r="F18" s="5">
        <v>6.26</v>
      </c>
      <c r="G18" s="5">
        <v>198.06</v>
      </c>
      <c r="H18" s="5" t="s">
        <v>74</v>
      </c>
      <c r="I18" s="5">
        <v>0.15</v>
      </c>
      <c r="J18" s="5">
        <v>0.21</v>
      </c>
      <c r="K18" s="5">
        <v>57.72</v>
      </c>
      <c r="L18" s="5">
        <v>2.0499999999999998</v>
      </c>
      <c r="M18" s="5">
        <v>60.13</v>
      </c>
      <c r="N18" s="5">
        <v>28.3</v>
      </c>
      <c r="O18" s="5">
        <v>211.76</v>
      </c>
      <c r="P18" s="5">
        <v>1.1200000000000001</v>
      </c>
    </row>
    <row r="19" spans="1:16" ht="20.25" x14ac:dyDescent="0.3">
      <c r="A19" s="11"/>
      <c r="B19" s="11" t="s">
        <v>75</v>
      </c>
      <c r="C19" s="6" t="s">
        <v>132</v>
      </c>
      <c r="D19" s="5">
        <v>0.26</v>
      </c>
      <c r="E19" s="5">
        <v>0</v>
      </c>
      <c r="F19" s="5">
        <v>9.85</v>
      </c>
      <c r="G19" s="5">
        <v>38.9</v>
      </c>
      <c r="H19" s="5" t="s">
        <v>55</v>
      </c>
      <c r="I19" s="5">
        <v>0</v>
      </c>
      <c r="J19" s="5">
        <v>0.01</v>
      </c>
      <c r="K19" s="5">
        <v>0.3</v>
      </c>
      <c r="L19" s="5">
        <v>0.12</v>
      </c>
      <c r="M19" s="5">
        <v>6.5</v>
      </c>
      <c r="N19" s="5">
        <v>4.8499999999999996</v>
      </c>
      <c r="O19" s="5">
        <v>8.5500000000000007</v>
      </c>
      <c r="P19" s="5">
        <v>0.91</v>
      </c>
    </row>
    <row r="20" spans="1:16" ht="20.25" x14ac:dyDescent="0.3">
      <c r="A20" s="11"/>
      <c r="B20" s="11" t="s">
        <v>165</v>
      </c>
      <c r="C20" s="6">
        <v>36</v>
      </c>
      <c r="D20" s="5">
        <v>2.38</v>
      </c>
      <c r="E20" s="5">
        <v>0.43</v>
      </c>
      <c r="F20" s="5">
        <v>14.26</v>
      </c>
      <c r="G20" s="5">
        <v>61.49</v>
      </c>
      <c r="H20" s="5" t="s">
        <v>162</v>
      </c>
      <c r="I20" s="5">
        <v>7.1999999999999995E-2</v>
      </c>
      <c r="J20" s="5">
        <v>3.5999999999999997E-2</v>
      </c>
      <c r="K20" s="5">
        <v>0</v>
      </c>
      <c r="L20" s="5">
        <v>0</v>
      </c>
      <c r="M20" s="5">
        <v>12.6</v>
      </c>
      <c r="N20" s="5">
        <v>16.920000000000002</v>
      </c>
      <c r="O20" s="5">
        <v>56.88</v>
      </c>
      <c r="P20" s="5">
        <v>1.4</v>
      </c>
    </row>
    <row r="21" spans="1:16" ht="20.25" x14ac:dyDescent="0.3">
      <c r="A21" s="11" t="s">
        <v>36</v>
      </c>
      <c r="B21" s="11"/>
      <c r="C21" s="10">
        <v>351</v>
      </c>
      <c r="D21" s="19">
        <f>SUM(D18:D20)</f>
        <v>12.879999999999999</v>
      </c>
      <c r="E21" s="19">
        <f>SUM(E18:E20)</f>
        <v>10.119999999999999</v>
      </c>
      <c r="F21" s="19">
        <f>SUM(F18:F20)</f>
        <v>30.369999999999997</v>
      </c>
      <c r="G21" s="19">
        <f>SUM(G18:G20)</f>
        <v>298.45</v>
      </c>
      <c r="H21" s="19"/>
      <c r="I21" s="19">
        <f t="shared" ref="I21:P21" si="2">SUM(I18:I20)</f>
        <v>0.22199999999999998</v>
      </c>
      <c r="J21" s="19">
        <f t="shared" si="2"/>
        <v>0.25600000000000001</v>
      </c>
      <c r="K21" s="19">
        <f t="shared" si="2"/>
        <v>58.019999999999996</v>
      </c>
      <c r="L21" s="19">
        <f t="shared" si="2"/>
        <v>2.17</v>
      </c>
      <c r="M21" s="19">
        <f t="shared" si="2"/>
        <v>79.22999999999999</v>
      </c>
      <c r="N21" s="19">
        <f t="shared" si="2"/>
        <v>50.07</v>
      </c>
      <c r="O21" s="19">
        <f t="shared" si="2"/>
        <v>277.19</v>
      </c>
      <c r="P21" s="19">
        <f t="shared" si="2"/>
        <v>3.43</v>
      </c>
    </row>
    <row r="22" spans="1:16" ht="20.25" x14ac:dyDescent="0.3">
      <c r="A22" s="10" t="s">
        <v>76</v>
      </c>
      <c r="B22" s="11" t="s">
        <v>240</v>
      </c>
      <c r="C22" s="6">
        <v>200</v>
      </c>
      <c r="D22" s="5">
        <v>13.3</v>
      </c>
      <c r="E22" s="5">
        <v>15.73</v>
      </c>
      <c r="F22" s="5">
        <v>7.2</v>
      </c>
      <c r="G22" s="5">
        <v>261.5</v>
      </c>
      <c r="H22" s="6" t="s">
        <v>253</v>
      </c>
      <c r="I22" s="5">
        <v>0.1</v>
      </c>
      <c r="J22" s="5">
        <v>0.2</v>
      </c>
      <c r="K22" s="5">
        <v>183</v>
      </c>
      <c r="L22" s="5">
        <v>2.4</v>
      </c>
      <c r="M22" s="5">
        <v>149.30000000000001</v>
      </c>
      <c r="N22" s="5">
        <v>29.3</v>
      </c>
      <c r="O22" s="5">
        <v>250.6</v>
      </c>
      <c r="P22" s="5">
        <v>2.4</v>
      </c>
    </row>
    <row r="23" spans="1:16" ht="20.25" x14ac:dyDescent="0.3">
      <c r="A23" s="10" t="s">
        <v>77</v>
      </c>
      <c r="B23" s="11" t="s">
        <v>78</v>
      </c>
      <c r="C23" s="6" t="s">
        <v>28</v>
      </c>
      <c r="D23" s="5">
        <v>0</v>
      </c>
      <c r="E23" s="5">
        <v>0</v>
      </c>
      <c r="F23" s="5">
        <v>23</v>
      </c>
      <c r="G23" s="5">
        <v>92</v>
      </c>
      <c r="H23" s="6" t="s">
        <v>40</v>
      </c>
      <c r="I23" s="5">
        <v>0.4</v>
      </c>
      <c r="J23" s="5">
        <v>0.34</v>
      </c>
      <c r="K23" s="5">
        <v>0.12</v>
      </c>
      <c r="L23" s="5">
        <v>20</v>
      </c>
      <c r="M23" s="5">
        <v>52.1</v>
      </c>
      <c r="N23" s="5">
        <v>47</v>
      </c>
      <c r="O23" s="5">
        <v>23</v>
      </c>
      <c r="P23" s="5">
        <v>0.23</v>
      </c>
    </row>
    <row r="24" spans="1:16" ht="20.25" x14ac:dyDescent="0.3">
      <c r="A24" s="6" t="s">
        <v>16</v>
      </c>
      <c r="B24" s="11" t="s">
        <v>17</v>
      </c>
      <c r="C24" s="6" t="s">
        <v>29</v>
      </c>
      <c r="D24" s="5">
        <v>3.04</v>
      </c>
      <c r="E24" s="5">
        <v>0.32</v>
      </c>
      <c r="F24" s="5">
        <v>19.68</v>
      </c>
      <c r="G24" s="5">
        <v>93.76</v>
      </c>
      <c r="H24" s="6" t="s">
        <v>160</v>
      </c>
      <c r="I24" s="5">
        <v>4.3999999999999997E-2</v>
      </c>
      <c r="J24" s="5">
        <v>1.2E-2</v>
      </c>
      <c r="K24" s="5">
        <v>0</v>
      </c>
      <c r="L24" s="5">
        <v>0</v>
      </c>
      <c r="M24" s="5">
        <v>8</v>
      </c>
      <c r="N24" s="5">
        <v>5.6</v>
      </c>
      <c r="O24" s="5">
        <v>26</v>
      </c>
      <c r="P24" s="5">
        <v>0.44</v>
      </c>
    </row>
    <row r="25" spans="1:16" ht="20.25" x14ac:dyDescent="0.3">
      <c r="A25" s="11"/>
      <c r="B25" s="11" t="s">
        <v>165</v>
      </c>
      <c r="C25" s="6">
        <v>30</v>
      </c>
      <c r="D25" s="5">
        <v>1.98</v>
      </c>
      <c r="E25" s="5">
        <v>0.36</v>
      </c>
      <c r="F25" s="5">
        <v>11.88</v>
      </c>
      <c r="G25" s="5">
        <v>51.24</v>
      </c>
      <c r="H25" s="6" t="s">
        <v>162</v>
      </c>
      <c r="I25" s="5">
        <v>0.06</v>
      </c>
      <c r="J25" s="5">
        <v>0.03</v>
      </c>
      <c r="K25" s="5">
        <v>0</v>
      </c>
      <c r="L25" s="5">
        <v>0</v>
      </c>
      <c r="M25" s="5">
        <v>10.5</v>
      </c>
      <c r="N25" s="5">
        <v>14.1</v>
      </c>
      <c r="O25" s="5">
        <v>47.4</v>
      </c>
      <c r="P25" s="5">
        <v>1.17</v>
      </c>
    </row>
    <row r="26" spans="1:16" ht="20.25" x14ac:dyDescent="0.3">
      <c r="A26" s="11"/>
      <c r="B26" s="11" t="s">
        <v>222</v>
      </c>
      <c r="C26" s="6" t="s">
        <v>217</v>
      </c>
      <c r="D26" s="5">
        <v>0.4</v>
      </c>
      <c r="E26" s="5">
        <v>0.3</v>
      </c>
      <c r="F26" s="5">
        <v>10.3</v>
      </c>
      <c r="G26" s="5">
        <v>45.5</v>
      </c>
      <c r="H26" s="6" t="s">
        <v>161</v>
      </c>
      <c r="I26" s="5">
        <v>0.02</v>
      </c>
      <c r="J26" s="5">
        <v>0.03</v>
      </c>
      <c r="K26" s="5">
        <v>2</v>
      </c>
      <c r="L26" s="5">
        <v>5</v>
      </c>
      <c r="M26" s="5">
        <v>19</v>
      </c>
      <c r="N26" s="5">
        <v>12</v>
      </c>
      <c r="O26" s="5">
        <v>16</v>
      </c>
      <c r="P26" s="5">
        <v>2.2999999999999998</v>
      </c>
    </row>
    <row r="27" spans="1:16" ht="20.25" x14ac:dyDescent="0.3">
      <c r="A27" s="11" t="s">
        <v>19</v>
      </c>
      <c r="B27" s="11"/>
      <c r="C27" s="10">
        <v>570</v>
      </c>
      <c r="D27" s="19">
        <f>SUM(D22:D26)</f>
        <v>18.72</v>
      </c>
      <c r="E27" s="19">
        <f>SUM(E22:E26)</f>
        <v>16.71</v>
      </c>
      <c r="F27" s="19">
        <f>SUM(F22:F26)</f>
        <v>72.06</v>
      </c>
      <c r="G27" s="19">
        <f>SUM(G22:G26)</f>
        <v>544</v>
      </c>
      <c r="H27" s="10"/>
      <c r="I27" s="19">
        <f t="shared" ref="I27:P27" si="3">SUM(I22:I26)</f>
        <v>0.62400000000000011</v>
      </c>
      <c r="J27" s="19">
        <f t="shared" si="3"/>
        <v>0.6120000000000001</v>
      </c>
      <c r="K27" s="19">
        <f t="shared" si="3"/>
        <v>185.12</v>
      </c>
      <c r="L27" s="19">
        <f t="shared" si="3"/>
        <v>27.4</v>
      </c>
      <c r="M27" s="19">
        <f t="shared" si="3"/>
        <v>238.9</v>
      </c>
      <c r="N27" s="19">
        <f t="shared" si="3"/>
        <v>107.99999999999999</v>
      </c>
      <c r="O27" s="19">
        <f t="shared" si="3"/>
        <v>363</v>
      </c>
      <c r="P27" s="19">
        <f t="shared" si="3"/>
        <v>6.54</v>
      </c>
    </row>
    <row r="28" spans="1:16" ht="20.25" x14ac:dyDescent="0.3">
      <c r="A28" s="10" t="s">
        <v>22</v>
      </c>
      <c r="B28" s="11" t="s">
        <v>42</v>
      </c>
      <c r="C28" s="6">
        <v>80</v>
      </c>
      <c r="D28" s="5">
        <v>1.73</v>
      </c>
      <c r="E28" s="5">
        <v>5.6</v>
      </c>
      <c r="F28" s="5">
        <v>9.07</v>
      </c>
      <c r="G28" s="5">
        <v>95.2</v>
      </c>
      <c r="H28" s="6" t="s">
        <v>43</v>
      </c>
      <c r="I28" s="5">
        <v>2.7E-2</v>
      </c>
      <c r="J28" s="5">
        <v>1.2999999999999999E-2</v>
      </c>
      <c r="K28" s="5">
        <v>27.6</v>
      </c>
      <c r="L28" s="5">
        <v>5.51</v>
      </c>
      <c r="M28" s="5">
        <v>29.33</v>
      </c>
      <c r="N28" s="5">
        <v>22.7</v>
      </c>
      <c r="O28" s="5">
        <v>44</v>
      </c>
      <c r="P28" s="5">
        <v>1.24</v>
      </c>
    </row>
    <row r="29" spans="1:16" ht="20.25" x14ac:dyDescent="0.3">
      <c r="A29" s="11"/>
      <c r="B29" s="11" t="s">
        <v>44</v>
      </c>
      <c r="C29" s="6" t="s">
        <v>229</v>
      </c>
      <c r="D29" s="5">
        <v>1.48</v>
      </c>
      <c r="E29" s="5">
        <v>2.13</v>
      </c>
      <c r="F29" s="5">
        <v>12</v>
      </c>
      <c r="G29" s="5">
        <v>72.95</v>
      </c>
      <c r="H29" s="6" t="s">
        <v>241</v>
      </c>
      <c r="I29" s="5">
        <v>3.6999999999999998E-2</v>
      </c>
      <c r="J29" s="5">
        <v>3.9E-2</v>
      </c>
      <c r="K29" s="5">
        <v>175.1</v>
      </c>
      <c r="L29" s="5">
        <v>4.09</v>
      </c>
      <c r="M29" s="5">
        <v>22.32</v>
      </c>
      <c r="N29" s="5">
        <v>17.95</v>
      </c>
      <c r="O29" s="5">
        <v>46.22</v>
      </c>
      <c r="P29" s="5">
        <v>0.52</v>
      </c>
    </row>
    <row r="30" spans="1:16" ht="20.25" x14ac:dyDescent="0.3">
      <c r="A30" s="11"/>
      <c r="B30" s="11" t="s">
        <v>177</v>
      </c>
      <c r="C30" s="6" t="s">
        <v>172</v>
      </c>
      <c r="D30" s="5">
        <v>12.7</v>
      </c>
      <c r="E30" s="5">
        <v>16.13</v>
      </c>
      <c r="F30" s="5">
        <v>3.7</v>
      </c>
      <c r="G30" s="5">
        <v>218.7</v>
      </c>
      <c r="H30" s="6" t="s">
        <v>203</v>
      </c>
      <c r="I30" s="5">
        <v>0.05</v>
      </c>
      <c r="J30" s="5">
        <v>0.04</v>
      </c>
      <c r="K30" s="5">
        <v>0.04</v>
      </c>
      <c r="L30" s="5">
        <v>1.07</v>
      </c>
      <c r="M30" s="5">
        <v>34.5</v>
      </c>
      <c r="N30" s="5">
        <v>24.7</v>
      </c>
      <c r="O30" s="5">
        <v>158.69999999999999</v>
      </c>
      <c r="P30" s="5">
        <v>1.2</v>
      </c>
    </row>
    <row r="31" spans="1:16" ht="20.25" x14ac:dyDescent="0.3">
      <c r="A31" s="11"/>
      <c r="B31" s="11" t="s">
        <v>63</v>
      </c>
      <c r="C31" s="6">
        <v>180</v>
      </c>
      <c r="D31" s="5">
        <v>4.03</v>
      </c>
      <c r="E31" s="5">
        <v>4.51</v>
      </c>
      <c r="F31" s="5">
        <v>26.9</v>
      </c>
      <c r="G31" s="5">
        <v>165.8</v>
      </c>
      <c r="H31" s="6" t="s">
        <v>38</v>
      </c>
      <c r="I31" s="5">
        <v>8.3000000000000004E-2</v>
      </c>
      <c r="J31" s="5">
        <v>3.5999999999999997E-2</v>
      </c>
      <c r="K31" s="5">
        <v>17.21</v>
      </c>
      <c r="L31" s="5">
        <v>0</v>
      </c>
      <c r="M31" s="5">
        <v>38.9</v>
      </c>
      <c r="N31" s="5">
        <v>20</v>
      </c>
      <c r="O31" s="5">
        <v>137.16</v>
      </c>
      <c r="P31" s="5">
        <v>0.77</v>
      </c>
    </row>
    <row r="32" spans="1:16" ht="20.25" x14ac:dyDescent="0.3">
      <c r="A32" s="11"/>
      <c r="B32" s="11" t="s">
        <v>73</v>
      </c>
      <c r="C32" s="6">
        <v>200</v>
      </c>
      <c r="D32" s="5">
        <v>1.34</v>
      </c>
      <c r="E32" s="5">
        <v>0.6</v>
      </c>
      <c r="F32" s="5">
        <v>15.36</v>
      </c>
      <c r="G32" s="5">
        <v>64</v>
      </c>
      <c r="H32" s="6" t="s">
        <v>159</v>
      </c>
      <c r="I32" s="5">
        <v>0.06</v>
      </c>
      <c r="J32" s="5">
        <v>0.1</v>
      </c>
      <c r="K32" s="5">
        <v>60</v>
      </c>
      <c r="L32" s="5">
        <v>70</v>
      </c>
      <c r="M32" s="5">
        <v>90</v>
      </c>
      <c r="N32" s="5">
        <v>0</v>
      </c>
      <c r="O32" s="5">
        <v>46</v>
      </c>
      <c r="P32" s="5">
        <v>2.4</v>
      </c>
    </row>
    <row r="33" spans="1:16" ht="20.25" x14ac:dyDescent="0.3">
      <c r="A33" s="11"/>
      <c r="B33" s="11" t="s">
        <v>98</v>
      </c>
      <c r="C33" s="6">
        <v>15</v>
      </c>
      <c r="D33" s="5">
        <v>3.15</v>
      </c>
      <c r="E33" s="5">
        <v>4.43</v>
      </c>
      <c r="F33" s="5">
        <v>0</v>
      </c>
      <c r="G33" s="5">
        <v>53.75</v>
      </c>
      <c r="H33" s="6" t="s">
        <v>99</v>
      </c>
      <c r="I33" s="5">
        <v>6.0000000000000001E-3</v>
      </c>
      <c r="J33" s="5">
        <v>4.4999999999999998E-2</v>
      </c>
      <c r="K33" s="5">
        <v>39</v>
      </c>
      <c r="L33" s="5">
        <v>0.11</v>
      </c>
      <c r="M33" s="5">
        <v>132</v>
      </c>
      <c r="N33" s="5">
        <v>5.25</v>
      </c>
      <c r="O33" s="5">
        <v>75</v>
      </c>
      <c r="P33" s="5">
        <v>0.15</v>
      </c>
    </row>
    <row r="34" spans="1:16" ht="20.25" x14ac:dyDescent="0.3">
      <c r="A34" s="11"/>
      <c r="B34" s="11" t="s">
        <v>17</v>
      </c>
      <c r="C34" s="6">
        <v>55</v>
      </c>
      <c r="D34" s="5">
        <v>4.18</v>
      </c>
      <c r="E34" s="5">
        <v>0.44</v>
      </c>
      <c r="F34" s="5">
        <v>27.06</v>
      </c>
      <c r="G34" s="5">
        <v>128.91999999999999</v>
      </c>
      <c r="H34" s="6" t="s">
        <v>160</v>
      </c>
      <c r="I34" s="5">
        <v>0.06</v>
      </c>
      <c r="J34" s="5">
        <v>1.6500000000000001E-2</v>
      </c>
      <c r="K34" s="5">
        <v>0</v>
      </c>
      <c r="L34" s="5">
        <v>0</v>
      </c>
      <c r="M34" s="5">
        <v>11</v>
      </c>
      <c r="N34" s="5">
        <v>7.7</v>
      </c>
      <c r="O34" s="5">
        <v>35.75</v>
      </c>
      <c r="P34" s="5">
        <v>0.61</v>
      </c>
    </row>
    <row r="35" spans="1:16" ht="20.25" x14ac:dyDescent="0.3">
      <c r="A35" s="11"/>
      <c r="B35" s="11" t="s">
        <v>165</v>
      </c>
      <c r="C35" s="6">
        <v>36</v>
      </c>
      <c r="D35" s="5">
        <v>2.38</v>
      </c>
      <c r="E35" s="5">
        <v>0.43</v>
      </c>
      <c r="F35" s="5">
        <v>14.26</v>
      </c>
      <c r="G35" s="5">
        <v>61.49</v>
      </c>
      <c r="H35" s="6" t="s">
        <v>162</v>
      </c>
      <c r="I35" s="5">
        <v>7.1999999999999995E-2</v>
      </c>
      <c r="J35" s="5">
        <v>3.5999999999999997E-2</v>
      </c>
      <c r="K35" s="5">
        <v>0</v>
      </c>
      <c r="L35" s="5">
        <v>0</v>
      </c>
      <c r="M35" s="5">
        <v>12.6</v>
      </c>
      <c r="N35" s="5">
        <v>16.920000000000002</v>
      </c>
      <c r="O35" s="5">
        <v>56.88</v>
      </c>
      <c r="P35" s="5">
        <v>1.4</v>
      </c>
    </row>
    <row r="36" spans="1:16" ht="20.25" x14ac:dyDescent="0.3">
      <c r="A36" s="11" t="s">
        <v>31</v>
      </c>
      <c r="B36" s="11"/>
      <c r="C36" s="10">
        <v>926</v>
      </c>
      <c r="D36" s="19">
        <f>SUM(D28:D35)</f>
        <v>30.99</v>
      </c>
      <c r="E36" s="19">
        <f>SUM(E28:E35)</f>
        <v>34.269999999999996</v>
      </c>
      <c r="F36" s="19">
        <f>SUM(F28:F35)</f>
        <v>108.35000000000001</v>
      </c>
      <c r="G36" s="19">
        <f>SUM(G28:G35)</f>
        <v>860.81000000000006</v>
      </c>
      <c r="H36" s="10"/>
      <c r="I36" s="19">
        <f t="shared" ref="I36:P36" si="4">SUM(I28:I35)</f>
        <v>0.39500000000000002</v>
      </c>
      <c r="J36" s="19">
        <f t="shared" si="4"/>
        <v>0.32550000000000001</v>
      </c>
      <c r="K36" s="19">
        <f t="shared" si="4"/>
        <v>318.95</v>
      </c>
      <c r="L36" s="19">
        <f t="shared" si="4"/>
        <v>80.78</v>
      </c>
      <c r="M36" s="19">
        <f t="shared" si="4"/>
        <v>370.65000000000003</v>
      </c>
      <c r="N36" s="19">
        <f t="shared" si="4"/>
        <v>115.22</v>
      </c>
      <c r="O36" s="19">
        <f t="shared" si="4"/>
        <v>599.70999999999992</v>
      </c>
      <c r="P36" s="19">
        <f t="shared" si="4"/>
        <v>8.2900000000000009</v>
      </c>
    </row>
    <row r="37" spans="1:16" ht="20.25" x14ac:dyDescent="0.3">
      <c r="A37" s="10" t="s">
        <v>33</v>
      </c>
      <c r="B37" s="11" t="s">
        <v>50</v>
      </c>
      <c r="C37" s="6">
        <v>80</v>
      </c>
      <c r="D37" s="5">
        <v>3.12</v>
      </c>
      <c r="E37" s="5">
        <v>6.44</v>
      </c>
      <c r="F37" s="5">
        <v>3.6</v>
      </c>
      <c r="G37" s="5">
        <v>83.92</v>
      </c>
      <c r="H37" s="6" t="s">
        <v>51</v>
      </c>
      <c r="I37" s="5">
        <v>6.4000000000000001E-2</v>
      </c>
      <c r="J37" s="5">
        <v>0.21</v>
      </c>
      <c r="K37" s="5">
        <v>95.2</v>
      </c>
      <c r="L37" s="5">
        <v>2.08</v>
      </c>
      <c r="M37" s="5">
        <v>43.8</v>
      </c>
      <c r="N37" s="5">
        <v>14.82</v>
      </c>
      <c r="O37" s="5">
        <v>118.4</v>
      </c>
      <c r="P37" s="5">
        <v>1.56</v>
      </c>
    </row>
    <row r="38" spans="1:16" ht="20.25" x14ac:dyDescent="0.3">
      <c r="A38" s="11"/>
      <c r="B38" s="11" t="s">
        <v>79</v>
      </c>
      <c r="C38" s="6">
        <v>90</v>
      </c>
      <c r="D38" s="5">
        <v>13.6</v>
      </c>
      <c r="E38" s="5">
        <v>3.89</v>
      </c>
      <c r="F38" s="5">
        <v>9.27</v>
      </c>
      <c r="G38" s="5">
        <v>125.76</v>
      </c>
      <c r="H38" s="6" t="s">
        <v>150</v>
      </c>
      <c r="I38" s="5">
        <v>0.05</v>
      </c>
      <c r="J38" s="5">
        <v>0.06</v>
      </c>
      <c r="K38" s="5">
        <v>4.22</v>
      </c>
      <c r="L38" s="5">
        <v>0.46</v>
      </c>
      <c r="M38" s="5">
        <v>20.2</v>
      </c>
      <c r="N38" s="5">
        <v>45.3</v>
      </c>
      <c r="O38" s="5">
        <v>100.71</v>
      </c>
      <c r="P38" s="5">
        <v>0.99</v>
      </c>
    </row>
    <row r="39" spans="1:16" ht="20.25" x14ac:dyDescent="0.3">
      <c r="A39" s="11"/>
      <c r="B39" s="11" t="s">
        <v>109</v>
      </c>
      <c r="C39" s="6" t="s">
        <v>28</v>
      </c>
      <c r="D39" s="5">
        <v>5.4</v>
      </c>
      <c r="E39" s="5">
        <v>5</v>
      </c>
      <c r="F39" s="5">
        <v>21.6</v>
      </c>
      <c r="G39" s="5">
        <v>133</v>
      </c>
      <c r="H39" s="6" t="s">
        <v>159</v>
      </c>
      <c r="I39" s="5">
        <v>0.06</v>
      </c>
      <c r="J39" s="5">
        <v>0.26</v>
      </c>
      <c r="K39" s="5">
        <v>44</v>
      </c>
      <c r="L39" s="5">
        <v>1.8</v>
      </c>
      <c r="M39" s="5">
        <v>242</v>
      </c>
      <c r="N39" s="5">
        <v>30</v>
      </c>
      <c r="O39" s="5">
        <v>188</v>
      </c>
      <c r="P39" s="5">
        <v>0.2</v>
      </c>
    </row>
    <row r="40" spans="1:16" ht="20.25" x14ac:dyDescent="0.3">
      <c r="A40" s="11"/>
      <c r="B40" s="11" t="s">
        <v>165</v>
      </c>
      <c r="C40" s="6">
        <v>24</v>
      </c>
      <c r="D40" s="5">
        <v>0.16</v>
      </c>
      <c r="E40" s="5">
        <v>0.28999999999999998</v>
      </c>
      <c r="F40" s="5">
        <v>9.5</v>
      </c>
      <c r="G40" s="5">
        <v>41</v>
      </c>
      <c r="H40" s="6" t="s">
        <v>162</v>
      </c>
      <c r="I40" s="5">
        <v>4.2999999999999997E-2</v>
      </c>
      <c r="J40" s="5">
        <v>1.9E-2</v>
      </c>
      <c r="K40" s="5">
        <v>0</v>
      </c>
      <c r="L40" s="5">
        <v>0</v>
      </c>
      <c r="M40" s="5">
        <v>8.4</v>
      </c>
      <c r="N40" s="5">
        <v>11.28</v>
      </c>
      <c r="O40" s="5">
        <v>37.92</v>
      </c>
      <c r="P40" s="5">
        <v>0.93600000000000005</v>
      </c>
    </row>
    <row r="41" spans="1:16" ht="21" x14ac:dyDescent="0.35">
      <c r="A41" s="11" t="s">
        <v>36</v>
      </c>
      <c r="B41" s="17"/>
      <c r="C41" s="10">
        <v>394</v>
      </c>
      <c r="D41" s="19">
        <f>SUM(D37:D40)</f>
        <v>22.279999999999998</v>
      </c>
      <c r="E41" s="19">
        <f>SUM(E37:E40)</f>
        <v>15.62</v>
      </c>
      <c r="F41" s="19">
        <f>SUM(F37:F40)</f>
        <v>43.97</v>
      </c>
      <c r="G41" s="19">
        <f>SUM(G37:G40)</f>
        <v>383.68</v>
      </c>
      <c r="H41" s="10"/>
      <c r="I41" s="19">
        <f t="shared" ref="I41:P41" si="5">SUM(I37:I40)</f>
        <v>0.21699999999999997</v>
      </c>
      <c r="J41" s="19">
        <f t="shared" si="5"/>
        <v>0.54900000000000004</v>
      </c>
      <c r="K41" s="19">
        <f t="shared" si="5"/>
        <v>143.42000000000002</v>
      </c>
      <c r="L41" s="19">
        <f t="shared" si="5"/>
        <v>4.34</v>
      </c>
      <c r="M41" s="19">
        <f t="shared" si="5"/>
        <v>314.39999999999998</v>
      </c>
      <c r="N41" s="19">
        <f t="shared" si="5"/>
        <v>101.4</v>
      </c>
      <c r="O41" s="19">
        <f t="shared" si="5"/>
        <v>445.03000000000003</v>
      </c>
      <c r="P41" s="19">
        <f t="shared" si="5"/>
        <v>3.6859999999999999</v>
      </c>
    </row>
  </sheetData>
  <mergeCells count="10">
    <mergeCell ref="A2:A3"/>
    <mergeCell ref="D2:F2"/>
    <mergeCell ref="I2:I3"/>
    <mergeCell ref="J2:J3"/>
    <mergeCell ref="K2:K3"/>
    <mergeCell ref="P2:P3"/>
    <mergeCell ref="L2:L3"/>
    <mergeCell ref="M2:M3"/>
    <mergeCell ref="N2:N3"/>
    <mergeCell ref="O2:O3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topLeftCell="A25" zoomScale="86" zoomScaleNormal="86" workbookViewId="0">
      <selection activeCell="C38" sqref="C38"/>
    </sheetView>
  </sheetViews>
  <sheetFormatPr defaultRowHeight="15" x14ac:dyDescent="0.25"/>
  <cols>
    <col min="1" max="1" width="22.28515625" customWidth="1"/>
    <col min="2" max="2" width="53.28515625" customWidth="1"/>
    <col min="3" max="3" width="11.85546875" customWidth="1"/>
    <col min="4" max="5" width="10" customWidth="1"/>
    <col min="6" max="6" width="14.28515625" customWidth="1"/>
    <col min="7" max="7" width="14.7109375" customWidth="1"/>
    <col min="8" max="8" width="16.42578125" customWidth="1"/>
    <col min="9" max="10" width="9.5703125" customWidth="1"/>
    <col min="11" max="11" width="11.28515625" customWidth="1"/>
    <col min="12" max="16" width="9.5703125" customWidth="1"/>
  </cols>
  <sheetData>
    <row r="2" spans="1:16" ht="20.25" x14ac:dyDescent="0.3">
      <c r="A2" s="94" t="s">
        <v>0</v>
      </c>
      <c r="B2" s="7" t="s">
        <v>1</v>
      </c>
      <c r="C2" s="7" t="s">
        <v>2</v>
      </c>
      <c r="D2" s="91" t="s">
        <v>3</v>
      </c>
      <c r="E2" s="92"/>
      <c r="F2" s="93"/>
      <c r="G2" s="7" t="s">
        <v>4</v>
      </c>
      <c r="H2" s="7" t="s">
        <v>5</v>
      </c>
      <c r="I2" s="94" t="s">
        <v>138</v>
      </c>
      <c r="J2" s="94" t="s">
        <v>139</v>
      </c>
      <c r="K2" s="94" t="s">
        <v>140</v>
      </c>
      <c r="L2" s="94" t="s">
        <v>141</v>
      </c>
      <c r="M2" s="94" t="s">
        <v>142</v>
      </c>
      <c r="N2" s="94" t="s">
        <v>143</v>
      </c>
      <c r="O2" s="94" t="s">
        <v>144</v>
      </c>
      <c r="P2" s="94" t="s">
        <v>145</v>
      </c>
    </row>
    <row r="3" spans="1:16" ht="20.25" x14ac:dyDescent="0.3">
      <c r="A3" s="95"/>
      <c r="B3" s="8" t="s">
        <v>6</v>
      </c>
      <c r="C3" s="8" t="s">
        <v>6</v>
      </c>
      <c r="D3" s="9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95"/>
      <c r="J3" s="95"/>
      <c r="K3" s="95"/>
      <c r="L3" s="95"/>
      <c r="M3" s="95"/>
      <c r="N3" s="95"/>
      <c r="O3" s="95"/>
      <c r="P3" s="95"/>
    </row>
    <row r="4" spans="1:16" ht="20.25" x14ac:dyDescent="0.3">
      <c r="A4" s="10" t="s">
        <v>76</v>
      </c>
      <c r="B4" s="11" t="s">
        <v>169</v>
      </c>
      <c r="C4" s="6">
        <v>100</v>
      </c>
      <c r="D4" s="5">
        <v>1.17</v>
      </c>
      <c r="E4" s="5">
        <v>0.17</v>
      </c>
      <c r="F4" s="5">
        <v>3.83</v>
      </c>
      <c r="G4" s="5">
        <v>21.3</v>
      </c>
      <c r="H4" s="6" t="s">
        <v>170</v>
      </c>
      <c r="I4" s="5">
        <v>7.0000000000000007E-2</v>
      </c>
      <c r="J4" s="5">
        <v>0.03</v>
      </c>
      <c r="K4" s="5">
        <v>133</v>
      </c>
      <c r="L4" s="5">
        <v>25</v>
      </c>
      <c r="M4" s="5">
        <v>14</v>
      </c>
      <c r="N4" s="5">
        <v>20</v>
      </c>
      <c r="O4" s="5">
        <v>27</v>
      </c>
      <c r="P4" s="5">
        <v>0.9</v>
      </c>
    </row>
    <row r="5" spans="1:16" ht="20.25" x14ac:dyDescent="0.3">
      <c r="A5" s="10" t="s">
        <v>80</v>
      </c>
      <c r="B5" s="11" t="s">
        <v>56</v>
      </c>
      <c r="C5" s="6" t="s">
        <v>242</v>
      </c>
      <c r="D5" s="5">
        <v>11.05</v>
      </c>
      <c r="E5" s="5">
        <v>11.16</v>
      </c>
      <c r="F5" s="5">
        <v>15.52</v>
      </c>
      <c r="G5" s="5">
        <v>239.41</v>
      </c>
      <c r="H5" s="6" t="s">
        <v>256</v>
      </c>
      <c r="I5" s="5">
        <v>6.2E-2</v>
      </c>
      <c r="J5" s="5">
        <v>0.122</v>
      </c>
      <c r="K5" s="5">
        <v>42.3</v>
      </c>
      <c r="L5" s="5">
        <v>3.1</v>
      </c>
      <c r="M5" s="5">
        <v>45.6</v>
      </c>
      <c r="N5" s="5">
        <v>25.17</v>
      </c>
      <c r="O5" s="5">
        <v>146.69999999999999</v>
      </c>
      <c r="P5" s="5">
        <v>2.4300000000000002</v>
      </c>
    </row>
    <row r="6" spans="1:16" ht="20.25" x14ac:dyDescent="0.3">
      <c r="A6" s="29" t="s">
        <v>16</v>
      </c>
      <c r="B6" s="28" t="s">
        <v>25</v>
      </c>
      <c r="C6" s="56">
        <v>180</v>
      </c>
      <c r="D6" s="5">
        <v>3.82</v>
      </c>
      <c r="E6" s="5">
        <v>5.0999999999999996</v>
      </c>
      <c r="F6" s="5">
        <v>23.74</v>
      </c>
      <c r="G6" s="5">
        <v>156.80000000000001</v>
      </c>
      <c r="H6" s="6" t="s">
        <v>26</v>
      </c>
      <c r="I6" s="5">
        <v>0.14000000000000001</v>
      </c>
      <c r="J6" s="5">
        <v>0.13</v>
      </c>
      <c r="K6" s="5">
        <v>23.74</v>
      </c>
      <c r="L6" s="5">
        <v>6.12</v>
      </c>
      <c r="M6" s="5">
        <v>50.39</v>
      </c>
      <c r="N6" s="5">
        <v>33.840000000000003</v>
      </c>
      <c r="O6" s="5">
        <v>102.48</v>
      </c>
      <c r="P6" s="5">
        <v>1.27</v>
      </c>
    </row>
    <row r="7" spans="1:16" ht="20.25" x14ac:dyDescent="0.3">
      <c r="A7" s="11"/>
      <c r="B7" s="11" t="s">
        <v>27</v>
      </c>
      <c r="C7" s="6" t="s">
        <v>28</v>
      </c>
      <c r="D7" s="5">
        <v>1</v>
      </c>
      <c r="E7" s="5">
        <v>0.2</v>
      </c>
      <c r="F7" s="5">
        <v>20.2</v>
      </c>
      <c r="G7" s="5">
        <v>92</v>
      </c>
      <c r="H7" s="6" t="s">
        <v>159</v>
      </c>
      <c r="I7" s="5">
        <v>0.02</v>
      </c>
      <c r="J7" s="5">
        <v>0.02</v>
      </c>
      <c r="K7" s="5">
        <v>0</v>
      </c>
      <c r="L7" s="5">
        <v>4</v>
      </c>
      <c r="M7" s="5">
        <v>14</v>
      </c>
      <c r="N7" s="5">
        <v>8</v>
      </c>
      <c r="O7" s="5">
        <v>14</v>
      </c>
      <c r="P7" s="5">
        <v>2.8</v>
      </c>
    </row>
    <row r="8" spans="1:16" ht="20.25" x14ac:dyDescent="0.3">
      <c r="A8" s="11"/>
      <c r="B8" s="11" t="s">
        <v>17</v>
      </c>
      <c r="C8" s="6" t="s">
        <v>29</v>
      </c>
      <c r="D8" s="5">
        <v>3.04</v>
      </c>
      <c r="E8" s="5">
        <v>0.32</v>
      </c>
      <c r="F8" s="5">
        <v>19.68</v>
      </c>
      <c r="G8" s="5">
        <v>93.76</v>
      </c>
      <c r="H8" s="6" t="s">
        <v>160</v>
      </c>
      <c r="I8" s="5">
        <v>4.3999999999999997E-2</v>
      </c>
      <c r="J8" s="5">
        <v>1.2E-2</v>
      </c>
      <c r="K8" s="5">
        <v>0</v>
      </c>
      <c r="L8" s="5">
        <v>0</v>
      </c>
      <c r="M8" s="5">
        <v>8</v>
      </c>
      <c r="N8" s="5">
        <v>5.6</v>
      </c>
      <c r="O8" s="5">
        <v>26</v>
      </c>
      <c r="P8" s="5">
        <v>0.44</v>
      </c>
    </row>
    <row r="9" spans="1:16" ht="20.25" x14ac:dyDescent="0.3">
      <c r="A9" s="11"/>
      <c r="B9" s="11" t="s">
        <v>165</v>
      </c>
      <c r="C9" s="6">
        <v>30</v>
      </c>
      <c r="D9" s="5">
        <v>1.98</v>
      </c>
      <c r="E9" s="5">
        <v>0.36</v>
      </c>
      <c r="F9" s="5">
        <v>11.88</v>
      </c>
      <c r="G9" s="5">
        <v>51.24</v>
      </c>
      <c r="H9" s="6" t="s">
        <v>162</v>
      </c>
      <c r="I9" s="5">
        <v>0.06</v>
      </c>
      <c r="J9" s="5">
        <v>0.03</v>
      </c>
      <c r="K9" s="5">
        <v>0</v>
      </c>
      <c r="L9" s="5">
        <v>0</v>
      </c>
      <c r="M9" s="5">
        <v>10.5</v>
      </c>
      <c r="N9" s="5">
        <v>14.1</v>
      </c>
      <c r="O9" s="5">
        <v>47.4</v>
      </c>
      <c r="P9" s="5">
        <v>1.17</v>
      </c>
    </row>
    <row r="10" spans="1:16" ht="20.25" x14ac:dyDescent="0.3">
      <c r="A10" s="6" t="s">
        <v>19</v>
      </c>
      <c r="B10" s="11"/>
      <c r="C10" s="10">
        <v>670</v>
      </c>
      <c r="D10" s="19">
        <f>SUM(D4:D9)</f>
        <v>22.06</v>
      </c>
      <c r="E10" s="19">
        <f>SUM(E4:E9)</f>
        <v>17.309999999999999</v>
      </c>
      <c r="F10" s="19">
        <f>SUM(F4:F9)</f>
        <v>94.85</v>
      </c>
      <c r="G10" s="19">
        <f>SUM(G4:G9)</f>
        <v>654.51</v>
      </c>
      <c r="H10" s="10"/>
      <c r="I10" s="19">
        <f t="shared" ref="I10:P10" si="0">SUM(I4:I9)</f>
        <v>0.39600000000000002</v>
      </c>
      <c r="J10" s="19">
        <f t="shared" si="0"/>
        <v>0.34400000000000008</v>
      </c>
      <c r="K10" s="19">
        <f t="shared" si="0"/>
        <v>199.04000000000002</v>
      </c>
      <c r="L10" s="19">
        <f t="shared" si="0"/>
        <v>38.22</v>
      </c>
      <c r="M10" s="19">
        <f t="shared" si="0"/>
        <v>142.49</v>
      </c>
      <c r="N10" s="19">
        <f t="shared" si="0"/>
        <v>106.71</v>
      </c>
      <c r="O10" s="19">
        <f t="shared" si="0"/>
        <v>363.58</v>
      </c>
      <c r="P10" s="19">
        <f t="shared" si="0"/>
        <v>9.01</v>
      </c>
    </row>
    <row r="11" spans="1:16" ht="20.25" x14ac:dyDescent="0.3">
      <c r="A11" s="10" t="s">
        <v>22</v>
      </c>
      <c r="B11" s="11" t="s">
        <v>84</v>
      </c>
      <c r="C11" s="6">
        <v>80</v>
      </c>
      <c r="D11" s="5">
        <v>1.2</v>
      </c>
      <c r="E11" s="5">
        <v>0.13</v>
      </c>
      <c r="F11" s="5">
        <v>17.2</v>
      </c>
      <c r="G11" s="5">
        <v>75.73</v>
      </c>
      <c r="H11" s="6" t="s">
        <v>85</v>
      </c>
      <c r="I11" s="5">
        <v>0.04</v>
      </c>
      <c r="J11" s="5">
        <v>0.05</v>
      </c>
      <c r="K11" s="5">
        <v>1202</v>
      </c>
      <c r="L11" s="5">
        <v>3.6</v>
      </c>
      <c r="M11" s="5">
        <v>45.3</v>
      </c>
      <c r="N11" s="5">
        <v>42.7</v>
      </c>
      <c r="O11" s="5">
        <v>49.3</v>
      </c>
      <c r="P11" s="5">
        <v>1.03</v>
      </c>
    </row>
    <row r="12" spans="1:16" ht="20.25" x14ac:dyDescent="0.3">
      <c r="A12" s="35"/>
      <c r="B12" s="11" t="s">
        <v>86</v>
      </c>
      <c r="C12" s="6" t="s">
        <v>233</v>
      </c>
      <c r="D12" s="5">
        <v>5.55</v>
      </c>
      <c r="E12" s="5">
        <v>5.99</v>
      </c>
      <c r="F12" s="5">
        <v>12.93</v>
      </c>
      <c r="G12" s="5">
        <v>148.5</v>
      </c>
      <c r="H12" s="6" t="s">
        <v>87</v>
      </c>
      <c r="I12" s="5">
        <v>0.04</v>
      </c>
      <c r="J12" s="5">
        <v>7.0000000000000007E-2</v>
      </c>
      <c r="K12" s="5">
        <v>141.88</v>
      </c>
      <c r="L12" s="5">
        <v>1.78</v>
      </c>
      <c r="M12" s="5">
        <v>17.71</v>
      </c>
      <c r="N12" s="5">
        <v>21.46</v>
      </c>
      <c r="O12" s="5">
        <v>88.81</v>
      </c>
      <c r="P12" s="5">
        <v>1.23</v>
      </c>
    </row>
    <row r="13" spans="1:16" ht="20.25" x14ac:dyDescent="0.3">
      <c r="A13" s="11"/>
      <c r="B13" s="11" t="s">
        <v>88</v>
      </c>
      <c r="C13" s="6" t="s">
        <v>243</v>
      </c>
      <c r="D13" s="5">
        <v>21.4</v>
      </c>
      <c r="E13" s="5">
        <v>31.44</v>
      </c>
      <c r="F13" s="5">
        <v>37.01</v>
      </c>
      <c r="G13" s="5">
        <v>444.4</v>
      </c>
      <c r="H13" s="6" t="s">
        <v>89</v>
      </c>
      <c r="I13" s="5">
        <v>0.12</v>
      </c>
      <c r="J13" s="5">
        <v>0.43</v>
      </c>
      <c r="K13" s="5">
        <v>61.82</v>
      </c>
      <c r="L13" s="5">
        <v>0.85</v>
      </c>
      <c r="M13" s="5">
        <v>495</v>
      </c>
      <c r="N13" s="5">
        <v>54.5</v>
      </c>
      <c r="O13" s="5">
        <v>411.27</v>
      </c>
      <c r="P13" s="5">
        <v>1.0900000000000001</v>
      </c>
    </row>
    <row r="14" spans="1:16" ht="20.25" x14ac:dyDescent="0.3">
      <c r="A14" s="11"/>
      <c r="B14" s="11" t="s">
        <v>46</v>
      </c>
      <c r="C14" s="6" t="s">
        <v>28</v>
      </c>
      <c r="D14" s="5">
        <v>0.3</v>
      </c>
      <c r="E14" s="5">
        <v>0</v>
      </c>
      <c r="F14" s="5">
        <v>17.18</v>
      </c>
      <c r="G14" s="5">
        <v>69.650000000000006</v>
      </c>
      <c r="H14" s="6" t="s">
        <v>47</v>
      </c>
      <c r="I14" s="5">
        <v>0</v>
      </c>
      <c r="J14" s="5">
        <v>0</v>
      </c>
      <c r="K14" s="5">
        <v>9</v>
      </c>
      <c r="L14" s="5">
        <v>0.1</v>
      </c>
      <c r="M14" s="5">
        <v>50</v>
      </c>
      <c r="N14" s="5">
        <v>1.26</v>
      </c>
      <c r="O14" s="5">
        <v>2.58</v>
      </c>
      <c r="P14" s="5">
        <v>7.0000000000000007E-2</v>
      </c>
    </row>
    <row r="15" spans="1:16" ht="20.25" x14ac:dyDescent="0.3">
      <c r="A15" s="11"/>
      <c r="B15" s="11" t="s">
        <v>17</v>
      </c>
      <c r="C15" s="6">
        <v>55</v>
      </c>
      <c r="D15" s="5">
        <v>4.18</v>
      </c>
      <c r="E15" s="5">
        <v>0.44</v>
      </c>
      <c r="F15" s="5">
        <v>27.06</v>
      </c>
      <c r="G15" s="5">
        <v>128.91999999999999</v>
      </c>
      <c r="H15" s="6" t="s">
        <v>160</v>
      </c>
      <c r="I15" s="5">
        <v>0.06</v>
      </c>
      <c r="J15" s="5">
        <v>1.6500000000000001E-2</v>
      </c>
      <c r="K15" s="5">
        <v>0</v>
      </c>
      <c r="L15" s="5">
        <v>0</v>
      </c>
      <c r="M15" s="5">
        <v>11</v>
      </c>
      <c r="N15" s="5">
        <v>7.7</v>
      </c>
      <c r="O15" s="5">
        <v>35.75</v>
      </c>
      <c r="P15" s="5">
        <v>0.61</v>
      </c>
    </row>
    <row r="16" spans="1:16" ht="20.25" x14ac:dyDescent="0.3">
      <c r="A16" s="11"/>
      <c r="B16" s="11" t="s">
        <v>165</v>
      </c>
      <c r="C16" s="6">
        <v>36</v>
      </c>
      <c r="D16" s="5">
        <v>2.38</v>
      </c>
      <c r="E16" s="5">
        <v>0.43</v>
      </c>
      <c r="F16" s="5">
        <v>14.26</v>
      </c>
      <c r="G16" s="5">
        <v>61.49</v>
      </c>
      <c r="H16" s="6" t="s">
        <v>162</v>
      </c>
      <c r="I16" s="5">
        <v>7.1999999999999995E-2</v>
      </c>
      <c r="J16" s="5">
        <v>3.5999999999999997E-2</v>
      </c>
      <c r="K16" s="5">
        <v>0</v>
      </c>
      <c r="L16" s="5">
        <v>0</v>
      </c>
      <c r="M16" s="5">
        <v>12.6</v>
      </c>
      <c r="N16" s="5">
        <v>16.920000000000002</v>
      </c>
      <c r="O16" s="5">
        <v>56.88</v>
      </c>
      <c r="P16" s="5">
        <v>1.4</v>
      </c>
    </row>
    <row r="17" spans="1:16" ht="20.25" x14ac:dyDescent="0.3">
      <c r="A17" s="6" t="s">
        <v>31</v>
      </c>
      <c r="B17" s="11"/>
      <c r="C17" s="10">
        <v>866</v>
      </c>
      <c r="D17" s="19">
        <f>SUM(D11:D16)</f>
        <v>35.01</v>
      </c>
      <c r="E17" s="19">
        <f>SUM(E11:E16)</f>
        <v>38.43</v>
      </c>
      <c r="F17" s="19">
        <f>SUM(F11:F16)</f>
        <v>125.64</v>
      </c>
      <c r="G17" s="19">
        <f>SUM(G11:G16)</f>
        <v>928.68999999999994</v>
      </c>
      <c r="H17" s="10"/>
      <c r="I17" s="19">
        <f t="shared" ref="I17:P17" si="1">SUM(I11:I16)</f>
        <v>0.33200000000000002</v>
      </c>
      <c r="J17" s="19">
        <f t="shared" si="1"/>
        <v>0.60250000000000004</v>
      </c>
      <c r="K17" s="19">
        <f t="shared" si="1"/>
        <v>1414.7</v>
      </c>
      <c r="L17" s="19">
        <f t="shared" si="1"/>
        <v>6.3299999999999992</v>
      </c>
      <c r="M17" s="19">
        <f t="shared" si="1"/>
        <v>631.61</v>
      </c>
      <c r="N17" s="19">
        <f t="shared" si="1"/>
        <v>144.54000000000002</v>
      </c>
      <c r="O17" s="19">
        <f t="shared" si="1"/>
        <v>644.59</v>
      </c>
      <c r="P17" s="19">
        <f t="shared" si="1"/>
        <v>5.43</v>
      </c>
    </row>
    <row r="18" spans="1:16" ht="20.25" x14ac:dyDescent="0.3">
      <c r="A18" s="7" t="s">
        <v>33</v>
      </c>
      <c r="B18" s="11" t="s">
        <v>90</v>
      </c>
      <c r="C18" s="6">
        <v>120</v>
      </c>
      <c r="D18" s="5">
        <v>5.96</v>
      </c>
      <c r="E18" s="5">
        <v>7.8</v>
      </c>
      <c r="F18" s="5">
        <v>7.68</v>
      </c>
      <c r="G18" s="5">
        <v>154.08000000000001</v>
      </c>
      <c r="H18" s="6" t="s">
        <v>130</v>
      </c>
      <c r="I18" s="5">
        <v>3.5999999999999997E-2</v>
      </c>
      <c r="J18" s="5">
        <v>8.4000000000000005E-2</v>
      </c>
      <c r="K18" s="5">
        <v>11.02</v>
      </c>
      <c r="L18" s="5">
        <v>13.2</v>
      </c>
      <c r="M18" s="5">
        <v>38.4</v>
      </c>
      <c r="N18" s="5">
        <v>22.8</v>
      </c>
      <c r="O18" s="5">
        <v>110.4</v>
      </c>
      <c r="P18" s="5">
        <v>1.62</v>
      </c>
    </row>
    <row r="19" spans="1:16" ht="20.25" x14ac:dyDescent="0.3">
      <c r="A19" s="11"/>
      <c r="B19" s="11" t="s">
        <v>91</v>
      </c>
      <c r="C19" s="6" t="s">
        <v>28</v>
      </c>
      <c r="D19" s="30">
        <v>4.82</v>
      </c>
      <c r="E19" s="31">
        <v>3.63</v>
      </c>
      <c r="F19" s="31">
        <v>13.76</v>
      </c>
      <c r="G19" s="31">
        <v>106.33</v>
      </c>
      <c r="H19" s="32" t="s">
        <v>131</v>
      </c>
      <c r="I19" s="5">
        <v>0.03</v>
      </c>
      <c r="J19" s="5">
        <v>0.21</v>
      </c>
      <c r="K19" s="5">
        <v>22.08</v>
      </c>
      <c r="L19" s="5">
        <v>0.9</v>
      </c>
      <c r="M19" s="5">
        <v>179.4</v>
      </c>
      <c r="N19" s="5">
        <v>23.93</v>
      </c>
      <c r="O19" s="5">
        <v>135.9</v>
      </c>
      <c r="P19" s="5">
        <v>0.86</v>
      </c>
    </row>
    <row r="20" spans="1:16" ht="20.25" x14ac:dyDescent="0.3">
      <c r="A20" s="11"/>
      <c r="B20" s="11" t="s">
        <v>165</v>
      </c>
      <c r="C20" s="6">
        <v>24</v>
      </c>
      <c r="D20" s="5">
        <v>0.16</v>
      </c>
      <c r="E20" s="5">
        <v>0.28999999999999998</v>
      </c>
      <c r="F20" s="5">
        <v>9.5</v>
      </c>
      <c r="G20" s="5">
        <v>41</v>
      </c>
      <c r="H20" s="6" t="s">
        <v>162</v>
      </c>
      <c r="I20" s="5">
        <v>4.2999999999999997E-2</v>
      </c>
      <c r="J20" s="5">
        <v>1.9E-2</v>
      </c>
      <c r="K20" s="5">
        <v>0</v>
      </c>
      <c r="L20" s="5">
        <v>0</v>
      </c>
      <c r="M20" s="5">
        <v>8.4</v>
      </c>
      <c r="N20" s="5">
        <v>11.28</v>
      </c>
      <c r="O20" s="5">
        <v>37.92</v>
      </c>
      <c r="P20" s="5">
        <v>0.93600000000000005</v>
      </c>
    </row>
    <row r="21" spans="1:16" ht="20.25" x14ac:dyDescent="0.3">
      <c r="A21" s="33"/>
      <c r="B21" s="33" t="s">
        <v>17</v>
      </c>
      <c r="C21" s="73" t="s">
        <v>30</v>
      </c>
      <c r="D21" s="74">
        <v>1.52</v>
      </c>
      <c r="E21" s="74">
        <v>0.16</v>
      </c>
      <c r="F21" s="74">
        <v>9.84</v>
      </c>
      <c r="G21" s="74">
        <v>46.88</v>
      </c>
      <c r="H21" s="73" t="s">
        <v>160</v>
      </c>
      <c r="I21" s="75">
        <v>2.1999999999999999E-2</v>
      </c>
      <c r="J21" s="5">
        <v>6.0000000000000001E-3</v>
      </c>
      <c r="K21" s="5">
        <v>0</v>
      </c>
      <c r="L21" s="5">
        <v>0</v>
      </c>
      <c r="M21" s="5">
        <v>4</v>
      </c>
      <c r="N21" s="5">
        <v>2.8</v>
      </c>
      <c r="O21" s="5">
        <v>13</v>
      </c>
      <c r="P21" s="5">
        <v>0.22</v>
      </c>
    </row>
    <row r="22" spans="1:16" ht="20.25" x14ac:dyDescent="0.3">
      <c r="A22" s="33" t="s">
        <v>36</v>
      </c>
      <c r="B22" s="33"/>
      <c r="C22" s="7">
        <v>364</v>
      </c>
      <c r="D22" s="34">
        <f>SUM(D18:D21)</f>
        <v>12.46</v>
      </c>
      <c r="E22" s="34">
        <f>SUM(E18:E21)</f>
        <v>11.879999999999999</v>
      </c>
      <c r="F22" s="34">
        <f>SUM(F18:F21)</f>
        <v>40.78</v>
      </c>
      <c r="G22" s="34">
        <f>SUM(G18:G21)</f>
        <v>348.29</v>
      </c>
      <c r="H22" s="7"/>
      <c r="I22" s="36">
        <f t="shared" ref="I22:P22" si="2">SUM(I18:I21)</f>
        <v>0.13100000000000001</v>
      </c>
      <c r="J22" s="19">
        <f t="shared" si="2"/>
        <v>0.31900000000000001</v>
      </c>
      <c r="K22" s="19">
        <f t="shared" si="2"/>
        <v>33.099999999999994</v>
      </c>
      <c r="L22" s="19">
        <f t="shared" si="2"/>
        <v>14.1</v>
      </c>
      <c r="M22" s="19">
        <f t="shared" si="2"/>
        <v>230.20000000000002</v>
      </c>
      <c r="N22" s="19">
        <f t="shared" si="2"/>
        <v>60.81</v>
      </c>
      <c r="O22" s="19">
        <f t="shared" si="2"/>
        <v>297.22000000000003</v>
      </c>
      <c r="P22" s="19">
        <f t="shared" si="2"/>
        <v>3.6360000000000001</v>
      </c>
    </row>
    <row r="23" spans="1:16" ht="20.25" x14ac:dyDescent="0.3">
      <c r="A23" s="10" t="s">
        <v>76</v>
      </c>
      <c r="B23" s="11" t="s">
        <v>178</v>
      </c>
      <c r="C23" s="6">
        <v>100</v>
      </c>
      <c r="D23" s="5">
        <v>1.7</v>
      </c>
      <c r="E23" s="5">
        <v>6.3</v>
      </c>
      <c r="F23" s="5">
        <v>7.3</v>
      </c>
      <c r="G23" s="5">
        <v>93</v>
      </c>
      <c r="H23" s="45" t="s">
        <v>211</v>
      </c>
      <c r="I23" s="5">
        <v>0.04</v>
      </c>
      <c r="J23" s="5">
        <v>0.03</v>
      </c>
      <c r="K23" s="5">
        <v>0</v>
      </c>
      <c r="L23" s="5">
        <v>5.7</v>
      </c>
      <c r="M23" s="5">
        <v>28</v>
      </c>
      <c r="N23" s="5">
        <v>18</v>
      </c>
      <c r="O23" s="5">
        <v>42</v>
      </c>
      <c r="P23" s="5">
        <v>1.2</v>
      </c>
    </row>
    <row r="24" spans="1:16" ht="20.25" x14ac:dyDescent="0.3">
      <c r="A24" s="10" t="s">
        <v>92</v>
      </c>
      <c r="B24" s="28" t="s">
        <v>257</v>
      </c>
      <c r="C24" s="56">
        <v>120</v>
      </c>
      <c r="D24" s="5">
        <v>12.25</v>
      </c>
      <c r="E24" s="5">
        <v>5.5</v>
      </c>
      <c r="F24" s="5">
        <v>5.78</v>
      </c>
      <c r="G24" s="5">
        <v>175.9</v>
      </c>
      <c r="H24" s="6" t="s">
        <v>207</v>
      </c>
      <c r="I24" s="5">
        <v>0.14000000000000001</v>
      </c>
      <c r="J24" s="5">
        <v>0.12</v>
      </c>
      <c r="K24" s="5">
        <v>335</v>
      </c>
      <c r="L24" s="5">
        <v>3.09</v>
      </c>
      <c r="M24" s="5">
        <v>30.5</v>
      </c>
      <c r="N24" s="5">
        <v>38.200000000000003</v>
      </c>
      <c r="O24" s="5">
        <v>171.2</v>
      </c>
      <c r="P24" s="5">
        <v>0.95</v>
      </c>
    </row>
    <row r="25" spans="1:16" ht="20.25" x14ac:dyDescent="0.3">
      <c r="A25" s="10" t="s">
        <v>16</v>
      </c>
      <c r="B25" s="28" t="s">
        <v>156</v>
      </c>
      <c r="C25" s="56">
        <v>180</v>
      </c>
      <c r="D25" s="5">
        <v>3.42</v>
      </c>
      <c r="E25" s="5">
        <v>5.46</v>
      </c>
      <c r="F25" s="5">
        <v>25.43</v>
      </c>
      <c r="G25" s="37">
        <v>168</v>
      </c>
      <c r="H25" s="38" t="s">
        <v>157</v>
      </c>
      <c r="I25" s="5">
        <v>0.16</v>
      </c>
      <c r="J25" s="5">
        <v>0.14000000000000001</v>
      </c>
      <c r="K25" s="5">
        <v>32.869999999999997</v>
      </c>
      <c r="L25" s="5">
        <v>17</v>
      </c>
      <c r="M25" s="5">
        <v>53.98</v>
      </c>
      <c r="N25" s="5">
        <v>36.25</v>
      </c>
      <c r="O25" s="5">
        <v>109.8</v>
      </c>
      <c r="P25" s="5">
        <v>1.37</v>
      </c>
    </row>
    <row r="26" spans="1:16" ht="20.25" x14ac:dyDescent="0.3">
      <c r="A26" s="11"/>
      <c r="B26" s="11" t="s">
        <v>34</v>
      </c>
      <c r="C26" s="6" t="s">
        <v>28</v>
      </c>
      <c r="D26" s="5">
        <v>5.6</v>
      </c>
      <c r="E26" s="5">
        <v>5.0999999999999996</v>
      </c>
      <c r="F26" s="5">
        <v>19.239999999999998</v>
      </c>
      <c r="G26" s="5">
        <v>145.09</v>
      </c>
      <c r="H26" s="6" t="s">
        <v>35</v>
      </c>
      <c r="I26" s="5">
        <v>0.06</v>
      </c>
      <c r="J26" s="5">
        <v>0.25</v>
      </c>
      <c r="K26" s="5">
        <v>26.49</v>
      </c>
      <c r="L26" s="5">
        <v>1.04</v>
      </c>
      <c r="M26" s="5">
        <v>273.74</v>
      </c>
      <c r="N26" s="5">
        <v>42</v>
      </c>
      <c r="O26" s="5">
        <v>184</v>
      </c>
      <c r="P26" s="5">
        <v>1.17</v>
      </c>
    </row>
    <row r="27" spans="1:16" ht="20.25" x14ac:dyDescent="0.3">
      <c r="A27" s="11"/>
      <c r="B27" s="11" t="s">
        <v>17</v>
      </c>
      <c r="C27" s="6" t="s">
        <v>30</v>
      </c>
      <c r="D27" s="5">
        <v>1.52</v>
      </c>
      <c r="E27" s="5">
        <v>0.16</v>
      </c>
      <c r="F27" s="5">
        <v>9.84</v>
      </c>
      <c r="G27" s="5">
        <v>46.88</v>
      </c>
      <c r="H27" s="6" t="s">
        <v>160</v>
      </c>
      <c r="I27" s="5">
        <v>2.1999999999999999E-2</v>
      </c>
      <c r="J27" s="5">
        <v>6.0000000000000001E-3</v>
      </c>
      <c r="K27" s="5">
        <v>0</v>
      </c>
      <c r="L27" s="5">
        <v>0</v>
      </c>
      <c r="M27" s="5">
        <v>4</v>
      </c>
      <c r="N27" s="5">
        <v>2.8</v>
      </c>
      <c r="O27" s="5">
        <v>13</v>
      </c>
      <c r="P27" s="5">
        <v>0.22</v>
      </c>
    </row>
    <row r="28" spans="1:16" ht="20.25" x14ac:dyDescent="0.3">
      <c r="A28" s="11"/>
      <c r="B28" s="11" t="s">
        <v>165</v>
      </c>
      <c r="C28" s="6">
        <v>30</v>
      </c>
      <c r="D28" s="5">
        <v>1.98</v>
      </c>
      <c r="E28" s="5">
        <v>0.36</v>
      </c>
      <c r="F28" s="5">
        <v>11.88</v>
      </c>
      <c r="G28" s="5">
        <v>51.24</v>
      </c>
      <c r="H28" s="6" t="s">
        <v>162</v>
      </c>
      <c r="I28" s="5">
        <v>0.06</v>
      </c>
      <c r="J28" s="5">
        <v>0.03</v>
      </c>
      <c r="K28" s="5">
        <v>0</v>
      </c>
      <c r="L28" s="5">
        <v>0</v>
      </c>
      <c r="M28" s="5">
        <v>10.5</v>
      </c>
      <c r="N28" s="5">
        <v>14.1</v>
      </c>
      <c r="O28" s="5">
        <v>47.4</v>
      </c>
      <c r="P28" s="5">
        <v>1.17</v>
      </c>
    </row>
    <row r="29" spans="1:16" ht="20.25" x14ac:dyDescent="0.3">
      <c r="A29" s="11" t="s">
        <v>19</v>
      </c>
      <c r="B29" s="11"/>
      <c r="C29" s="10">
        <v>650</v>
      </c>
      <c r="D29" s="19">
        <f>SUM(D23:D28)</f>
        <v>26.47</v>
      </c>
      <c r="E29" s="19">
        <f>SUM(E23:E28)</f>
        <v>22.88</v>
      </c>
      <c r="F29" s="19">
        <f>SUM(F23:F28)</f>
        <v>79.47</v>
      </c>
      <c r="G29" s="57">
        <f>SUM(G23:G28)</f>
        <v>680.11</v>
      </c>
      <c r="H29" s="10"/>
      <c r="I29" s="19">
        <f t="shared" ref="I29:P29" si="3">SUM(I23:I28)</f>
        <v>0.48200000000000004</v>
      </c>
      <c r="J29" s="19">
        <f t="shared" si="3"/>
        <v>0.57600000000000007</v>
      </c>
      <c r="K29" s="19">
        <f t="shared" si="3"/>
        <v>394.36</v>
      </c>
      <c r="L29" s="19">
        <f t="shared" si="3"/>
        <v>26.83</v>
      </c>
      <c r="M29" s="19">
        <f t="shared" si="3"/>
        <v>400.72</v>
      </c>
      <c r="N29" s="19">
        <f t="shared" si="3"/>
        <v>151.35</v>
      </c>
      <c r="O29" s="19">
        <f t="shared" si="3"/>
        <v>567.4</v>
      </c>
      <c r="P29" s="19">
        <f t="shared" si="3"/>
        <v>6.0799999999999992</v>
      </c>
    </row>
    <row r="30" spans="1:16" ht="20.25" x14ac:dyDescent="0.3">
      <c r="A30" s="10" t="s">
        <v>22</v>
      </c>
      <c r="B30" s="11" t="s">
        <v>180</v>
      </c>
      <c r="C30" s="6">
        <v>80</v>
      </c>
      <c r="D30" s="5">
        <v>1.21</v>
      </c>
      <c r="E30" s="5">
        <v>8.1300000000000008</v>
      </c>
      <c r="F30" s="5">
        <v>3.54</v>
      </c>
      <c r="G30" s="5">
        <v>91.7</v>
      </c>
      <c r="H30" s="6" t="s">
        <v>209</v>
      </c>
      <c r="I30" s="5">
        <v>2.5999999999999999E-2</v>
      </c>
      <c r="J30" s="5">
        <v>0.03</v>
      </c>
      <c r="K30" s="5">
        <v>167.12</v>
      </c>
      <c r="L30" s="5">
        <v>28.4</v>
      </c>
      <c r="M30" s="5">
        <v>43.52</v>
      </c>
      <c r="N30" s="5">
        <v>13.44</v>
      </c>
      <c r="O30" s="5">
        <v>24.04</v>
      </c>
      <c r="P30" s="5">
        <v>0.45</v>
      </c>
    </row>
    <row r="31" spans="1:16" ht="20.25" x14ac:dyDescent="0.3">
      <c r="A31" s="11"/>
      <c r="B31" s="11" t="s">
        <v>93</v>
      </c>
      <c r="C31" s="6">
        <v>250</v>
      </c>
      <c r="D31" s="5">
        <v>2.81</v>
      </c>
      <c r="E31" s="5">
        <v>5.33</v>
      </c>
      <c r="F31" s="5">
        <v>13.82</v>
      </c>
      <c r="G31" s="5">
        <v>121.2</v>
      </c>
      <c r="H31" s="6" t="s">
        <v>94</v>
      </c>
      <c r="I31" s="5">
        <v>0.05</v>
      </c>
      <c r="J31" s="5">
        <v>8.7499999999999994E-2</v>
      </c>
      <c r="K31" s="5">
        <v>162.75</v>
      </c>
      <c r="L31" s="5">
        <v>0.6</v>
      </c>
      <c r="M31" s="5">
        <v>24.75</v>
      </c>
      <c r="N31" s="5">
        <v>9.6</v>
      </c>
      <c r="O31" s="5">
        <v>57.93</v>
      </c>
      <c r="P31" s="5">
        <v>0.8</v>
      </c>
    </row>
    <row r="32" spans="1:16" ht="20.25" x14ac:dyDescent="0.3">
      <c r="A32" s="11"/>
      <c r="B32" s="11" t="s">
        <v>158</v>
      </c>
      <c r="C32" s="6">
        <v>100</v>
      </c>
      <c r="D32" s="5">
        <v>14.6</v>
      </c>
      <c r="E32" s="5">
        <v>11.1</v>
      </c>
      <c r="F32" s="5">
        <v>14.6</v>
      </c>
      <c r="G32" s="5">
        <v>206.03</v>
      </c>
      <c r="H32" s="6" t="s">
        <v>155</v>
      </c>
      <c r="I32" s="5">
        <v>0.06</v>
      </c>
      <c r="J32" s="5">
        <v>7.4999999999999997E-2</v>
      </c>
      <c r="K32" s="5">
        <v>16.754999999999999</v>
      </c>
      <c r="L32" s="5">
        <v>0.56999999999999995</v>
      </c>
      <c r="M32" s="5">
        <v>35.299999999999997</v>
      </c>
      <c r="N32" s="5">
        <v>17.876999999999999</v>
      </c>
      <c r="O32" s="5">
        <v>166.66</v>
      </c>
      <c r="P32" s="5">
        <v>1.1200000000000001</v>
      </c>
    </row>
    <row r="33" spans="1:16" ht="20.25" x14ac:dyDescent="0.3">
      <c r="A33" s="11"/>
      <c r="B33" s="11" t="s">
        <v>37</v>
      </c>
      <c r="C33" s="6">
        <v>180</v>
      </c>
      <c r="D33" s="5">
        <v>5.0199999999999996</v>
      </c>
      <c r="E33" s="5">
        <v>4.5</v>
      </c>
      <c r="F33" s="5">
        <v>29.98</v>
      </c>
      <c r="G33" s="5">
        <v>181.15</v>
      </c>
      <c r="H33" s="6" t="s">
        <v>210</v>
      </c>
      <c r="I33" s="5">
        <v>0.108</v>
      </c>
      <c r="J33" s="5">
        <v>4.5499999999999999E-2</v>
      </c>
      <c r="K33" s="5">
        <v>17.21</v>
      </c>
      <c r="L33" s="5">
        <v>0</v>
      </c>
      <c r="M33" s="5">
        <v>24</v>
      </c>
      <c r="N33" s="5">
        <v>25.56</v>
      </c>
      <c r="O33" s="5">
        <v>118.08</v>
      </c>
      <c r="P33" s="5">
        <v>1.27</v>
      </c>
    </row>
    <row r="34" spans="1:16" ht="20.25" x14ac:dyDescent="0.3">
      <c r="A34" s="11"/>
      <c r="B34" s="11" t="s">
        <v>54</v>
      </c>
      <c r="C34" s="6" t="s">
        <v>28</v>
      </c>
      <c r="D34" s="5">
        <v>0.2</v>
      </c>
      <c r="E34" s="5">
        <v>0</v>
      </c>
      <c r="F34" s="5">
        <v>9.24</v>
      </c>
      <c r="G34" s="5">
        <v>37.69</v>
      </c>
      <c r="H34" s="6" t="s">
        <v>55</v>
      </c>
      <c r="I34" s="5">
        <v>2</v>
      </c>
      <c r="J34" s="5">
        <v>0.01</v>
      </c>
      <c r="K34" s="5">
        <v>0.3</v>
      </c>
      <c r="L34" s="5">
        <v>0.04</v>
      </c>
      <c r="M34" s="5">
        <v>4.54</v>
      </c>
      <c r="N34" s="5">
        <v>3.8</v>
      </c>
      <c r="O34" s="5">
        <v>7.2</v>
      </c>
      <c r="P34" s="5">
        <v>0.74</v>
      </c>
    </row>
    <row r="35" spans="1:16" ht="20.25" x14ac:dyDescent="0.3">
      <c r="A35" s="11"/>
      <c r="B35" s="11" t="s">
        <v>17</v>
      </c>
      <c r="C35" s="6">
        <v>55</v>
      </c>
      <c r="D35" s="5">
        <v>4.18</v>
      </c>
      <c r="E35" s="5">
        <v>0.44</v>
      </c>
      <c r="F35" s="5">
        <v>27.06</v>
      </c>
      <c r="G35" s="5">
        <v>128.91999999999999</v>
      </c>
      <c r="H35" s="6" t="s">
        <v>160</v>
      </c>
      <c r="I35" s="5">
        <v>0.06</v>
      </c>
      <c r="J35" s="5">
        <v>1.6500000000000001E-2</v>
      </c>
      <c r="K35" s="5">
        <v>0</v>
      </c>
      <c r="L35" s="5">
        <v>0</v>
      </c>
      <c r="M35" s="5">
        <v>11</v>
      </c>
      <c r="N35" s="5">
        <v>7.7</v>
      </c>
      <c r="O35" s="5">
        <v>35.75</v>
      </c>
      <c r="P35" s="5">
        <v>0.61</v>
      </c>
    </row>
    <row r="36" spans="1:16" ht="20.25" x14ac:dyDescent="0.3">
      <c r="A36" s="11"/>
      <c r="B36" s="11" t="s">
        <v>165</v>
      </c>
      <c r="C36" s="6">
        <v>36</v>
      </c>
      <c r="D36" s="5">
        <v>2.38</v>
      </c>
      <c r="E36" s="5">
        <v>0.43</v>
      </c>
      <c r="F36" s="5">
        <v>14.26</v>
      </c>
      <c r="G36" s="5">
        <v>61.49</v>
      </c>
      <c r="H36" s="6" t="s">
        <v>162</v>
      </c>
      <c r="I36" s="5">
        <v>7.1999999999999995E-2</v>
      </c>
      <c r="J36" s="5">
        <v>3.5999999999999997E-2</v>
      </c>
      <c r="K36" s="5">
        <v>0</v>
      </c>
      <c r="L36" s="5">
        <v>0</v>
      </c>
      <c r="M36" s="5">
        <v>12.6</v>
      </c>
      <c r="N36" s="5">
        <v>16.920000000000002</v>
      </c>
      <c r="O36" s="5">
        <v>56.88</v>
      </c>
      <c r="P36" s="5">
        <v>1.4</v>
      </c>
    </row>
    <row r="37" spans="1:16" ht="20.25" x14ac:dyDescent="0.3">
      <c r="A37" s="11"/>
      <c r="B37" s="11" t="s">
        <v>220</v>
      </c>
      <c r="C37" s="6" t="s">
        <v>215</v>
      </c>
      <c r="D37" s="5">
        <v>0.44</v>
      </c>
      <c r="E37" s="5">
        <v>0.44</v>
      </c>
      <c r="F37" s="5">
        <v>10.78</v>
      </c>
      <c r="G37" s="5">
        <v>51.7</v>
      </c>
      <c r="H37" s="6" t="s">
        <v>161</v>
      </c>
      <c r="I37" s="5">
        <v>3.3000000000000002E-2</v>
      </c>
      <c r="J37" s="5">
        <v>2.1999999999999999E-2</v>
      </c>
      <c r="K37" s="5">
        <v>5.5</v>
      </c>
      <c r="L37" s="5">
        <v>11</v>
      </c>
      <c r="M37" s="5">
        <v>17.600000000000001</v>
      </c>
      <c r="N37" s="5">
        <v>9.9</v>
      </c>
      <c r="O37" s="5">
        <v>12.1</v>
      </c>
      <c r="P37" s="5">
        <v>2.42</v>
      </c>
    </row>
    <row r="38" spans="1:16" ht="20.25" x14ac:dyDescent="0.3">
      <c r="A38" s="11" t="s">
        <v>31</v>
      </c>
      <c r="B38" s="11"/>
      <c r="C38" s="10">
        <v>1011</v>
      </c>
      <c r="D38" s="19">
        <f>SUM(D30:D37)</f>
        <v>30.839999999999996</v>
      </c>
      <c r="E38" s="19">
        <f>SUM(E30:E37)</f>
        <v>30.370000000000005</v>
      </c>
      <c r="F38" s="19">
        <f>SUM(F30:F37)</f>
        <v>123.28</v>
      </c>
      <c r="G38" s="19">
        <f>SUM(G30:G37)</f>
        <v>879.88</v>
      </c>
      <c r="H38" s="10"/>
      <c r="I38" s="19">
        <f t="shared" ref="I38:P38" si="4">SUM(I30:I37)</f>
        <v>2.4089999999999998</v>
      </c>
      <c r="J38" s="19">
        <f t="shared" si="4"/>
        <v>0.32250000000000001</v>
      </c>
      <c r="K38" s="19">
        <f t="shared" si="4"/>
        <v>369.63499999999999</v>
      </c>
      <c r="L38" s="19">
        <f t="shared" si="4"/>
        <v>40.61</v>
      </c>
      <c r="M38" s="19">
        <f t="shared" si="4"/>
        <v>173.31</v>
      </c>
      <c r="N38" s="19">
        <f t="shared" si="4"/>
        <v>104.79700000000001</v>
      </c>
      <c r="O38" s="19">
        <f t="shared" si="4"/>
        <v>478.64</v>
      </c>
      <c r="P38" s="19">
        <f t="shared" si="4"/>
        <v>8.81</v>
      </c>
    </row>
    <row r="39" spans="1:16" ht="20.25" x14ac:dyDescent="0.3">
      <c r="A39" s="90" t="s">
        <v>33</v>
      </c>
      <c r="B39" s="11" t="s">
        <v>108</v>
      </c>
      <c r="C39" s="6">
        <v>100</v>
      </c>
      <c r="D39" s="5">
        <v>1.31</v>
      </c>
      <c r="E39" s="5">
        <v>3.7169999999999996</v>
      </c>
      <c r="F39" s="5">
        <v>7.52</v>
      </c>
      <c r="G39" s="5">
        <v>68.490000000000009</v>
      </c>
      <c r="H39" s="6" t="s">
        <v>135</v>
      </c>
      <c r="I39" s="5">
        <v>0.20730000000000001</v>
      </c>
      <c r="J39" s="5">
        <v>3.0299999999999997E-2</v>
      </c>
      <c r="K39" s="5">
        <v>384.7</v>
      </c>
      <c r="L39" s="5">
        <v>4.5600000000000005</v>
      </c>
      <c r="M39" s="5">
        <v>17.130000000000003</v>
      </c>
      <c r="N39" s="5">
        <v>17.740000000000002</v>
      </c>
      <c r="O39" s="5">
        <v>42.849999999999994</v>
      </c>
      <c r="P39" s="5">
        <v>2.0829999999999997</v>
      </c>
    </row>
    <row r="40" spans="1:16" ht="20.25" x14ac:dyDescent="0.3">
      <c r="A40" s="11"/>
      <c r="B40" s="11" t="s">
        <v>95</v>
      </c>
      <c r="C40" s="6" t="s">
        <v>96</v>
      </c>
      <c r="D40" s="5">
        <v>4.4400000000000004</v>
      </c>
      <c r="E40" s="5">
        <v>8.6749999999999989</v>
      </c>
      <c r="F40" s="5">
        <v>7.42</v>
      </c>
      <c r="G40" s="5">
        <v>126.32</v>
      </c>
      <c r="H40" s="6" t="s">
        <v>136</v>
      </c>
      <c r="I40" s="5">
        <v>2.1999999999999999E-2</v>
      </c>
      <c r="J40" s="5">
        <v>4.9999999999999996E-2</v>
      </c>
      <c r="K40" s="5">
        <v>71.650000000000006</v>
      </c>
      <c r="L40" s="5">
        <v>0.11</v>
      </c>
      <c r="M40" s="5">
        <v>135.6</v>
      </c>
      <c r="N40" s="5">
        <v>7.35</v>
      </c>
      <c r="O40" s="5">
        <v>84.78</v>
      </c>
      <c r="P40" s="5">
        <v>0.33</v>
      </c>
    </row>
    <row r="41" spans="1:16" ht="20.25" x14ac:dyDescent="0.3">
      <c r="A41" s="11"/>
      <c r="B41" s="11" t="s">
        <v>97</v>
      </c>
      <c r="C41" s="6" t="s">
        <v>28</v>
      </c>
      <c r="D41" s="5">
        <v>1</v>
      </c>
      <c r="E41" s="5">
        <v>0.15</v>
      </c>
      <c r="F41" s="5">
        <v>20.7</v>
      </c>
      <c r="G41" s="5">
        <v>94</v>
      </c>
      <c r="H41" s="6" t="s">
        <v>159</v>
      </c>
      <c r="I41" s="5">
        <v>0.01</v>
      </c>
      <c r="J41" s="5">
        <v>0.01</v>
      </c>
      <c r="K41" s="5">
        <v>0</v>
      </c>
      <c r="L41" s="5">
        <v>2</v>
      </c>
      <c r="M41" s="5">
        <v>17</v>
      </c>
      <c r="N41" s="5">
        <v>10</v>
      </c>
      <c r="O41" s="5">
        <v>24</v>
      </c>
      <c r="P41" s="5">
        <v>2.8</v>
      </c>
    </row>
    <row r="42" spans="1:16" ht="20.25" x14ac:dyDescent="0.3">
      <c r="A42" s="11"/>
      <c r="B42" s="11" t="s">
        <v>165</v>
      </c>
      <c r="C42" s="6" t="s">
        <v>30</v>
      </c>
      <c r="D42" s="5">
        <v>1.32</v>
      </c>
      <c r="E42" s="5">
        <v>0.24</v>
      </c>
      <c r="F42" s="5">
        <v>7.92</v>
      </c>
      <c r="G42" s="5">
        <v>34.159999999999997</v>
      </c>
      <c r="H42" s="6" t="s">
        <v>162</v>
      </c>
      <c r="I42" s="5">
        <v>3.5999999999999997E-2</v>
      </c>
      <c r="J42" s="5">
        <v>1.6E-2</v>
      </c>
      <c r="K42" s="5">
        <v>0</v>
      </c>
      <c r="L42" s="5">
        <v>0</v>
      </c>
      <c r="M42" s="5">
        <v>7</v>
      </c>
      <c r="N42" s="5">
        <v>9.4</v>
      </c>
      <c r="O42" s="5">
        <v>31.6</v>
      </c>
      <c r="P42" s="5">
        <v>0.78</v>
      </c>
    </row>
    <row r="43" spans="1:16" ht="20.25" x14ac:dyDescent="0.3">
      <c r="A43" s="11" t="s">
        <v>36</v>
      </c>
      <c r="B43" s="11"/>
      <c r="C43" s="10">
        <v>355</v>
      </c>
      <c r="D43" s="19">
        <f>SUM(D39:D42)</f>
        <v>8.07</v>
      </c>
      <c r="E43" s="19">
        <f>SUM(E39:E42)</f>
        <v>12.782</v>
      </c>
      <c r="F43" s="19">
        <f>SUM(F39:F42)</f>
        <v>43.56</v>
      </c>
      <c r="G43" s="19">
        <f>SUM(G39:G42)</f>
        <v>322.97000000000003</v>
      </c>
      <c r="H43" s="10"/>
      <c r="I43" s="19">
        <f t="shared" ref="I43:P43" si="5">SUM(I39:I42)</f>
        <v>0.27529999999999999</v>
      </c>
      <c r="J43" s="19">
        <f t="shared" si="5"/>
        <v>0.10629999999999999</v>
      </c>
      <c r="K43" s="19">
        <f t="shared" si="5"/>
        <v>456.35</v>
      </c>
      <c r="L43" s="19">
        <f t="shared" si="5"/>
        <v>6.6700000000000008</v>
      </c>
      <c r="M43" s="19">
        <f t="shared" si="5"/>
        <v>176.73</v>
      </c>
      <c r="N43" s="19">
        <f t="shared" si="5"/>
        <v>44.49</v>
      </c>
      <c r="O43" s="19">
        <f t="shared" si="5"/>
        <v>183.23</v>
      </c>
      <c r="P43" s="19">
        <f t="shared" si="5"/>
        <v>5.9929999999999994</v>
      </c>
    </row>
  </sheetData>
  <mergeCells count="10">
    <mergeCell ref="A2:A3"/>
    <mergeCell ref="D2:F2"/>
    <mergeCell ref="I2:I3"/>
    <mergeCell ref="J2:J3"/>
    <mergeCell ref="K2:K3"/>
    <mergeCell ref="P2:P3"/>
    <mergeCell ref="L2:L3"/>
    <mergeCell ref="M2:M3"/>
    <mergeCell ref="N2:N3"/>
    <mergeCell ref="O2:O3"/>
  </mergeCell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tabSelected="1" zoomScale="80" zoomScaleNormal="80" workbookViewId="0">
      <selection activeCell="B25" sqref="B25"/>
    </sheetView>
  </sheetViews>
  <sheetFormatPr defaultRowHeight="15" x14ac:dyDescent="0.25"/>
  <cols>
    <col min="1" max="1" width="22.28515625" customWidth="1"/>
    <col min="2" max="2" width="55.7109375" customWidth="1"/>
    <col min="3" max="3" width="12" customWidth="1"/>
    <col min="4" max="5" width="10.5703125" customWidth="1"/>
    <col min="6" max="6" width="14.28515625" customWidth="1"/>
    <col min="7" max="7" width="14.7109375" customWidth="1"/>
    <col min="8" max="8" width="16" customWidth="1"/>
    <col min="9" max="10" width="9.5703125" customWidth="1"/>
    <col min="11" max="11" width="11" customWidth="1"/>
    <col min="12" max="12" width="10.7109375" customWidth="1"/>
    <col min="13" max="13" width="10.28515625" customWidth="1"/>
    <col min="14" max="14" width="10.85546875" customWidth="1"/>
    <col min="15" max="15" width="10.7109375" customWidth="1"/>
    <col min="16" max="16" width="9.5703125" customWidth="1"/>
  </cols>
  <sheetData>
    <row r="2" spans="1:16" ht="20.25" x14ac:dyDescent="0.3">
      <c r="A2" s="94" t="s">
        <v>0</v>
      </c>
      <c r="B2" s="7" t="s">
        <v>1</v>
      </c>
      <c r="C2" s="7" t="s">
        <v>2</v>
      </c>
      <c r="D2" s="91" t="s">
        <v>3</v>
      </c>
      <c r="E2" s="92"/>
      <c r="F2" s="93"/>
      <c r="G2" s="7" t="s">
        <v>4</v>
      </c>
      <c r="H2" s="7" t="s">
        <v>5</v>
      </c>
      <c r="I2" s="94" t="s">
        <v>138</v>
      </c>
      <c r="J2" s="94" t="s">
        <v>139</v>
      </c>
      <c r="K2" s="94" t="s">
        <v>140</v>
      </c>
      <c r="L2" s="94" t="s">
        <v>141</v>
      </c>
      <c r="M2" s="94" t="s">
        <v>142</v>
      </c>
      <c r="N2" s="94" t="s">
        <v>143</v>
      </c>
      <c r="O2" s="94" t="s">
        <v>144</v>
      </c>
      <c r="P2" s="94" t="s">
        <v>145</v>
      </c>
    </row>
    <row r="3" spans="1:16" ht="20.25" x14ac:dyDescent="0.3">
      <c r="A3" s="95"/>
      <c r="B3" s="8" t="s">
        <v>6</v>
      </c>
      <c r="C3" s="8" t="s">
        <v>6</v>
      </c>
      <c r="D3" s="9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95"/>
      <c r="J3" s="95"/>
      <c r="K3" s="95"/>
      <c r="L3" s="95"/>
      <c r="M3" s="95"/>
      <c r="N3" s="95"/>
      <c r="O3" s="95"/>
      <c r="P3" s="95"/>
    </row>
    <row r="4" spans="1:16" ht="20.25" x14ac:dyDescent="0.3">
      <c r="A4" s="10" t="s">
        <v>76</v>
      </c>
      <c r="B4" s="11" t="s">
        <v>98</v>
      </c>
      <c r="C4" s="6">
        <v>30</v>
      </c>
      <c r="D4" s="5">
        <v>6.3</v>
      </c>
      <c r="E4" s="5">
        <v>8.86</v>
      </c>
      <c r="F4" s="5">
        <v>0</v>
      </c>
      <c r="G4" s="5">
        <v>107.5</v>
      </c>
      <c r="H4" s="6" t="s">
        <v>99</v>
      </c>
      <c r="I4" s="5">
        <v>1.2E-2</v>
      </c>
      <c r="J4" s="5">
        <v>0.09</v>
      </c>
      <c r="K4" s="5">
        <v>78</v>
      </c>
      <c r="L4" s="5">
        <v>0.22</v>
      </c>
      <c r="M4" s="5">
        <v>264</v>
      </c>
      <c r="N4" s="5">
        <v>10.5</v>
      </c>
      <c r="O4" s="5">
        <v>150</v>
      </c>
      <c r="P4" s="5">
        <v>0.3</v>
      </c>
    </row>
    <row r="5" spans="1:16" ht="20.25" x14ac:dyDescent="0.3">
      <c r="A5" s="10" t="s">
        <v>100</v>
      </c>
      <c r="B5" s="11" t="s">
        <v>245</v>
      </c>
      <c r="C5" s="6">
        <v>300</v>
      </c>
      <c r="D5" s="5">
        <v>7.23</v>
      </c>
      <c r="E5" s="5">
        <v>7.74</v>
      </c>
      <c r="F5" s="5">
        <v>24.78</v>
      </c>
      <c r="G5" s="5">
        <v>197.7</v>
      </c>
      <c r="H5" s="6" t="s">
        <v>244</v>
      </c>
      <c r="I5" s="5">
        <v>0.09</v>
      </c>
      <c r="J5" s="5">
        <v>0.19</v>
      </c>
      <c r="K5" s="5">
        <v>33</v>
      </c>
      <c r="L5" s="5">
        <v>1.92</v>
      </c>
      <c r="M5" s="5">
        <v>233.4</v>
      </c>
      <c r="N5" s="5">
        <v>34.5</v>
      </c>
      <c r="O5" s="5">
        <v>205.8</v>
      </c>
      <c r="P5" s="5">
        <v>0.39</v>
      </c>
    </row>
    <row r="6" spans="1:16" ht="20.25" x14ac:dyDescent="0.3">
      <c r="A6" s="10" t="s">
        <v>16</v>
      </c>
      <c r="B6" s="11" t="s">
        <v>15</v>
      </c>
      <c r="C6" s="6" t="s">
        <v>28</v>
      </c>
      <c r="D6" s="5">
        <v>0.1</v>
      </c>
      <c r="E6" s="5">
        <v>0</v>
      </c>
      <c r="F6" s="5">
        <v>15.2</v>
      </c>
      <c r="G6" s="5">
        <v>61</v>
      </c>
      <c r="H6" s="6" t="s">
        <v>166</v>
      </c>
      <c r="I6" s="5">
        <v>0</v>
      </c>
      <c r="J6" s="5">
        <v>0.01</v>
      </c>
      <c r="K6" s="5">
        <v>0.38</v>
      </c>
      <c r="L6" s="5">
        <v>1.1599999999999999</v>
      </c>
      <c r="M6" s="5">
        <v>14.2</v>
      </c>
      <c r="N6" s="5">
        <v>2</v>
      </c>
      <c r="O6" s="5">
        <v>8.5</v>
      </c>
      <c r="P6" s="5">
        <v>0.4</v>
      </c>
    </row>
    <row r="7" spans="1:16" ht="20.25" x14ac:dyDescent="0.3">
      <c r="A7" s="11"/>
      <c r="B7" s="11" t="s">
        <v>101</v>
      </c>
      <c r="C7" s="6" t="s">
        <v>83</v>
      </c>
      <c r="D7" s="5">
        <v>4.6399999999999997</v>
      </c>
      <c r="E7" s="5">
        <v>0.99</v>
      </c>
      <c r="F7" s="5">
        <v>26.11</v>
      </c>
      <c r="G7" s="5">
        <v>132</v>
      </c>
      <c r="H7" s="6" t="s">
        <v>159</v>
      </c>
      <c r="I7" s="5">
        <v>0.08</v>
      </c>
      <c r="J7" s="5">
        <v>0.06</v>
      </c>
      <c r="K7" s="5">
        <v>3</v>
      </c>
      <c r="L7" s="5">
        <v>0.13</v>
      </c>
      <c r="M7" s="5">
        <v>30.2</v>
      </c>
      <c r="N7" s="5">
        <v>18.3</v>
      </c>
      <c r="O7" s="5">
        <v>51.7</v>
      </c>
      <c r="P7" s="5">
        <v>0.73</v>
      </c>
    </row>
    <row r="8" spans="1:16" ht="20.25" x14ac:dyDescent="0.3">
      <c r="A8" s="11"/>
      <c r="B8" s="11" t="s">
        <v>165</v>
      </c>
      <c r="C8" s="6">
        <v>30</v>
      </c>
      <c r="D8" s="5">
        <v>1.98</v>
      </c>
      <c r="E8" s="5">
        <v>0.36</v>
      </c>
      <c r="F8" s="5">
        <v>11.88</v>
      </c>
      <c r="G8" s="5">
        <v>51.24</v>
      </c>
      <c r="H8" s="6" t="s">
        <v>162</v>
      </c>
      <c r="I8" s="5">
        <v>0.06</v>
      </c>
      <c r="J8" s="5">
        <v>0.03</v>
      </c>
      <c r="K8" s="5">
        <v>0</v>
      </c>
      <c r="L8" s="5">
        <v>0</v>
      </c>
      <c r="M8" s="5">
        <v>10.5</v>
      </c>
      <c r="N8" s="5">
        <v>14.1</v>
      </c>
      <c r="O8" s="5">
        <v>47.4</v>
      </c>
      <c r="P8" s="5">
        <v>1.17</v>
      </c>
    </row>
    <row r="9" spans="1:16" ht="20.25" x14ac:dyDescent="0.3">
      <c r="A9" s="11" t="s">
        <v>19</v>
      </c>
      <c r="B9" s="11"/>
      <c r="C9" s="10">
        <v>610</v>
      </c>
      <c r="D9" s="19">
        <f>SUM(D4:D8)</f>
        <v>20.25</v>
      </c>
      <c r="E9" s="19">
        <f>SUM(E4:E8)</f>
        <v>17.95</v>
      </c>
      <c r="F9" s="19">
        <f>SUM(F4:F8)</f>
        <v>77.97</v>
      </c>
      <c r="G9" s="19">
        <f>SUM(G4:G8)</f>
        <v>549.43999999999994</v>
      </c>
      <c r="H9" s="10"/>
      <c r="I9" s="19">
        <f t="shared" ref="I9:P9" si="0">SUM(I4:I8)</f>
        <v>0.24199999999999999</v>
      </c>
      <c r="J9" s="19">
        <f t="shared" si="0"/>
        <v>0.38</v>
      </c>
      <c r="K9" s="19">
        <f t="shared" si="0"/>
        <v>114.38</v>
      </c>
      <c r="L9" s="19">
        <f t="shared" si="0"/>
        <v>3.4299999999999997</v>
      </c>
      <c r="M9" s="19">
        <f t="shared" si="0"/>
        <v>552.29999999999995</v>
      </c>
      <c r="N9" s="19">
        <f t="shared" si="0"/>
        <v>79.399999999999991</v>
      </c>
      <c r="O9" s="19">
        <f t="shared" si="0"/>
        <v>463.4</v>
      </c>
      <c r="P9" s="19">
        <f t="shared" si="0"/>
        <v>2.9899999999999998</v>
      </c>
    </row>
    <row r="10" spans="1:16" ht="20.25" x14ac:dyDescent="0.3">
      <c r="A10" s="11"/>
      <c r="B10" s="11" t="s">
        <v>198</v>
      </c>
      <c r="C10" s="6">
        <v>80</v>
      </c>
      <c r="D10" s="5">
        <v>1.23</v>
      </c>
      <c r="E10" s="5">
        <v>5.7</v>
      </c>
      <c r="F10" s="5">
        <v>6.7</v>
      </c>
      <c r="G10" s="5">
        <v>72.2</v>
      </c>
      <c r="H10" s="6" t="s">
        <v>204</v>
      </c>
      <c r="I10" s="5">
        <v>2.5999999999999999E-2</v>
      </c>
      <c r="J10" s="5">
        <v>2.5999999999999999E-2</v>
      </c>
      <c r="K10" s="5">
        <v>2.09</v>
      </c>
      <c r="L10" s="5">
        <v>12.44</v>
      </c>
      <c r="M10" s="5">
        <v>50.7</v>
      </c>
      <c r="N10" s="5">
        <v>17.3</v>
      </c>
      <c r="O10" s="5">
        <v>24</v>
      </c>
      <c r="P10" s="5">
        <v>0.4</v>
      </c>
    </row>
    <row r="11" spans="1:16" ht="20.25" x14ac:dyDescent="0.3">
      <c r="A11" s="11"/>
      <c r="B11" s="11" t="s">
        <v>102</v>
      </c>
      <c r="C11" s="6">
        <v>250</v>
      </c>
      <c r="D11" s="5">
        <v>2.02</v>
      </c>
      <c r="E11" s="5">
        <v>2.5499999999999998</v>
      </c>
      <c r="F11" s="5">
        <v>15.9</v>
      </c>
      <c r="G11" s="5">
        <v>119.2</v>
      </c>
      <c r="H11" s="6" t="s">
        <v>52</v>
      </c>
      <c r="I11" s="5">
        <v>0.04</v>
      </c>
      <c r="J11" s="5">
        <v>3.9E-2</v>
      </c>
      <c r="K11" s="5">
        <v>134.5</v>
      </c>
      <c r="L11" s="5">
        <v>8</v>
      </c>
      <c r="M11" s="5">
        <v>27.61</v>
      </c>
      <c r="N11" s="5">
        <v>16.100000000000001</v>
      </c>
      <c r="O11" s="5">
        <v>36.43</v>
      </c>
      <c r="P11" s="5">
        <v>0.59</v>
      </c>
    </row>
    <row r="12" spans="1:16" ht="20.25" x14ac:dyDescent="0.3">
      <c r="A12" s="10" t="s">
        <v>22</v>
      </c>
      <c r="B12" s="11" t="s">
        <v>246</v>
      </c>
      <c r="C12" s="6">
        <v>225</v>
      </c>
      <c r="D12" s="5">
        <v>13.5</v>
      </c>
      <c r="E12" s="5">
        <v>8.9</v>
      </c>
      <c r="F12" s="5">
        <v>22.7</v>
      </c>
      <c r="G12" s="5">
        <v>235</v>
      </c>
      <c r="H12" s="6" t="s">
        <v>247</v>
      </c>
      <c r="I12" s="5">
        <v>0.17</v>
      </c>
      <c r="J12" s="5">
        <v>3</v>
      </c>
      <c r="K12" s="5">
        <v>22.1</v>
      </c>
      <c r="L12" s="5">
        <v>8.8000000000000007</v>
      </c>
      <c r="M12" s="5">
        <v>44</v>
      </c>
      <c r="N12" s="5">
        <v>50</v>
      </c>
      <c r="O12" s="5">
        <v>376</v>
      </c>
      <c r="P12" s="5">
        <v>1.6</v>
      </c>
    </row>
    <row r="13" spans="1:16" ht="20.25" x14ac:dyDescent="0.3">
      <c r="A13" s="11"/>
      <c r="B13" s="11" t="s">
        <v>199</v>
      </c>
      <c r="C13" s="6">
        <v>200</v>
      </c>
      <c r="D13" s="5">
        <v>1.34</v>
      </c>
      <c r="E13" s="5">
        <v>0.6</v>
      </c>
      <c r="F13" s="5">
        <v>15.36</v>
      </c>
      <c r="G13" s="5">
        <v>64</v>
      </c>
      <c r="H13" s="6" t="s">
        <v>159</v>
      </c>
      <c r="I13" s="5">
        <v>0.06</v>
      </c>
      <c r="J13" s="5">
        <v>0.1</v>
      </c>
      <c r="K13" s="5">
        <v>60</v>
      </c>
      <c r="L13" s="5">
        <v>70</v>
      </c>
      <c r="M13" s="5">
        <v>90</v>
      </c>
      <c r="N13" s="5">
        <v>0</v>
      </c>
      <c r="O13" s="5">
        <v>46</v>
      </c>
      <c r="P13" s="5">
        <v>2.4</v>
      </c>
    </row>
    <row r="14" spans="1:16" ht="20.25" x14ac:dyDescent="0.3">
      <c r="A14" s="11"/>
      <c r="B14" s="11" t="s">
        <v>17</v>
      </c>
      <c r="C14" s="6">
        <v>55</v>
      </c>
      <c r="D14" s="5">
        <v>4.18</v>
      </c>
      <c r="E14" s="5">
        <v>0.44</v>
      </c>
      <c r="F14" s="5">
        <v>27.06</v>
      </c>
      <c r="G14" s="5">
        <v>128.91999999999999</v>
      </c>
      <c r="H14" s="6" t="s">
        <v>160</v>
      </c>
      <c r="I14" s="5">
        <v>0.06</v>
      </c>
      <c r="J14" s="5">
        <v>1.6500000000000001E-2</v>
      </c>
      <c r="K14" s="5">
        <v>0</v>
      </c>
      <c r="L14" s="5">
        <v>0</v>
      </c>
      <c r="M14" s="5">
        <v>11</v>
      </c>
      <c r="N14" s="5">
        <v>7.7</v>
      </c>
      <c r="O14" s="5">
        <v>35.75</v>
      </c>
      <c r="P14" s="5">
        <v>0.61</v>
      </c>
    </row>
    <row r="15" spans="1:16" ht="20.25" x14ac:dyDescent="0.3">
      <c r="A15" s="11"/>
      <c r="B15" s="11" t="s">
        <v>165</v>
      </c>
      <c r="C15" s="6">
        <v>36</v>
      </c>
      <c r="D15" s="5">
        <v>2.38</v>
      </c>
      <c r="E15" s="5">
        <v>0.43</v>
      </c>
      <c r="F15" s="5">
        <v>14.26</v>
      </c>
      <c r="G15" s="5">
        <v>61.49</v>
      </c>
      <c r="H15" s="6" t="s">
        <v>162</v>
      </c>
      <c r="I15" s="5">
        <v>7.1999999999999995E-2</v>
      </c>
      <c r="J15" s="5">
        <v>3.5999999999999997E-2</v>
      </c>
      <c r="K15" s="5">
        <v>0</v>
      </c>
      <c r="L15" s="5">
        <v>0</v>
      </c>
      <c r="M15" s="5">
        <v>12.6</v>
      </c>
      <c r="N15" s="5">
        <v>16.920000000000002</v>
      </c>
      <c r="O15" s="5">
        <v>56.88</v>
      </c>
      <c r="P15" s="5">
        <v>1.4</v>
      </c>
    </row>
    <row r="16" spans="1:16" ht="20.25" x14ac:dyDescent="0.3">
      <c r="A16" s="11"/>
      <c r="B16" s="11" t="s">
        <v>248</v>
      </c>
      <c r="C16" s="6">
        <v>45</v>
      </c>
      <c r="D16" s="5">
        <v>3</v>
      </c>
      <c r="E16" s="5">
        <v>3.92</v>
      </c>
      <c r="F16" s="5">
        <v>29.76</v>
      </c>
      <c r="G16" s="5">
        <v>166.8</v>
      </c>
      <c r="H16" s="6" t="s">
        <v>159</v>
      </c>
      <c r="I16" s="5">
        <v>3.2000000000000001E-2</v>
      </c>
      <c r="J16" s="5">
        <v>0.02</v>
      </c>
      <c r="K16" s="5">
        <v>4</v>
      </c>
      <c r="L16" s="5">
        <v>0</v>
      </c>
      <c r="M16" s="5">
        <v>11.6</v>
      </c>
      <c r="N16" s="5">
        <v>8</v>
      </c>
      <c r="O16" s="5">
        <v>36</v>
      </c>
      <c r="P16" s="5">
        <v>0.84</v>
      </c>
    </row>
    <row r="17" spans="1:16" ht="20.25" x14ac:dyDescent="0.3">
      <c r="A17" s="11"/>
      <c r="B17" s="11" t="s">
        <v>222</v>
      </c>
      <c r="C17" s="6" t="s">
        <v>217</v>
      </c>
      <c r="D17" s="5">
        <v>0.44</v>
      </c>
      <c r="E17" s="5">
        <v>0.33</v>
      </c>
      <c r="F17" s="5">
        <v>11.33</v>
      </c>
      <c r="G17" s="5">
        <v>50.05</v>
      </c>
      <c r="H17" s="6" t="s">
        <v>161</v>
      </c>
      <c r="I17" s="5">
        <v>2.1999999999999999E-2</v>
      </c>
      <c r="J17" s="5">
        <v>3.3000000000000002E-2</v>
      </c>
      <c r="K17" s="5">
        <v>2.2000000000000002</v>
      </c>
      <c r="L17" s="5">
        <v>5.5</v>
      </c>
      <c r="M17" s="5">
        <v>20.9</v>
      </c>
      <c r="N17" s="5">
        <v>13.2</v>
      </c>
      <c r="O17" s="5">
        <v>17.600000000000001</v>
      </c>
      <c r="P17" s="5">
        <v>2.5299999999999998</v>
      </c>
    </row>
    <row r="18" spans="1:16" ht="20.25" x14ac:dyDescent="0.3">
      <c r="A18" s="6" t="s">
        <v>31</v>
      </c>
      <c r="B18" s="11"/>
      <c r="C18" s="10">
        <v>1001</v>
      </c>
      <c r="D18" s="19">
        <f>SUM(D10:D17)</f>
        <v>28.09</v>
      </c>
      <c r="E18" s="19">
        <f t="shared" ref="E18:G18" si="1">SUM(E10:E17)</f>
        <v>22.869999999999997</v>
      </c>
      <c r="F18" s="19">
        <f t="shared" si="1"/>
        <v>143.07000000000002</v>
      </c>
      <c r="G18" s="19">
        <f t="shared" si="1"/>
        <v>897.65999999999985</v>
      </c>
      <c r="H18" s="10"/>
      <c r="I18" s="19">
        <f>SUM(I10:I17)</f>
        <v>0.4820000000000001</v>
      </c>
      <c r="J18" s="19">
        <f t="shared" ref="J18:P18" si="2">SUM(J10:J17)</f>
        <v>3.2705000000000002</v>
      </c>
      <c r="K18" s="19">
        <f t="shared" si="2"/>
        <v>224.89</v>
      </c>
      <c r="L18" s="19">
        <f t="shared" si="2"/>
        <v>104.74</v>
      </c>
      <c r="M18" s="19">
        <f t="shared" si="2"/>
        <v>268.40999999999997</v>
      </c>
      <c r="N18" s="19">
        <f t="shared" si="2"/>
        <v>129.22</v>
      </c>
      <c r="O18" s="19">
        <f t="shared" si="2"/>
        <v>628.66000000000008</v>
      </c>
      <c r="P18" s="19">
        <f t="shared" si="2"/>
        <v>10.37</v>
      </c>
    </row>
    <row r="19" spans="1:16" ht="20.25" x14ac:dyDescent="0.3">
      <c r="A19" s="10" t="s">
        <v>33</v>
      </c>
      <c r="B19" s="11" t="s">
        <v>68</v>
      </c>
      <c r="C19" s="6">
        <v>200</v>
      </c>
      <c r="D19" s="5">
        <v>2.73</v>
      </c>
      <c r="E19" s="5">
        <v>9.9</v>
      </c>
      <c r="F19" s="5">
        <v>18.2</v>
      </c>
      <c r="G19" s="5">
        <v>178</v>
      </c>
      <c r="H19" s="6" t="s">
        <v>154</v>
      </c>
      <c r="I19" s="5">
        <v>0.09</v>
      </c>
      <c r="J19" s="5">
        <v>0.11</v>
      </c>
      <c r="K19" s="5">
        <v>512</v>
      </c>
      <c r="L19" s="5">
        <v>16.3</v>
      </c>
      <c r="M19" s="5">
        <v>74.7</v>
      </c>
      <c r="N19" s="5">
        <v>38.700000000000003</v>
      </c>
      <c r="O19" s="5">
        <v>93.3</v>
      </c>
      <c r="P19" s="5">
        <v>1.36</v>
      </c>
    </row>
    <row r="20" spans="1:16" ht="20.25" x14ac:dyDescent="0.3">
      <c r="A20" s="11"/>
      <c r="B20" s="11" t="s">
        <v>260</v>
      </c>
      <c r="C20" s="6" t="s">
        <v>28</v>
      </c>
      <c r="D20" s="5">
        <v>0.3</v>
      </c>
      <c r="E20" s="5">
        <v>0.2</v>
      </c>
      <c r="F20" s="5">
        <v>11.1</v>
      </c>
      <c r="G20" s="5">
        <v>46.7</v>
      </c>
      <c r="H20" s="6" t="s">
        <v>153</v>
      </c>
      <c r="I20" s="5">
        <v>0.01</v>
      </c>
      <c r="J20" s="5">
        <v>0.01</v>
      </c>
      <c r="K20" s="5">
        <v>1.58</v>
      </c>
      <c r="L20" s="5">
        <v>3.12</v>
      </c>
      <c r="M20" s="5">
        <v>10</v>
      </c>
      <c r="N20" s="5">
        <v>4.7</v>
      </c>
      <c r="O20" s="5">
        <v>6.1</v>
      </c>
      <c r="P20" s="5">
        <v>1.02</v>
      </c>
    </row>
    <row r="21" spans="1:16" ht="20.25" x14ac:dyDescent="0.3">
      <c r="A21" s="11"/>
      <c r="B21" s="11" t="s">
        <v>165</v>
      </c>
      <c r="C21" s="6">
        <v>24</v>
      </c>
      <c r="D21" s="5">
        <v>0.16</v>
      </c>
      <c r="E21" s="5">
        <v>0.28999999999999998</v>
      </c>
      <c r="F21" s="5">
        <v>9.5</v>
      </c>
      <c r="G21" s="5">
        <v>41</v>
      </c>
      <c r="H21" s="6" t="s">
        <v>162</v>
      </c>
      <c r="I21" s="5">
        <v>4.2999999999999997E-2</v>
      </c>
      <c r="J21" s="5">
        <v>1.9E-2</v>
      </c>
      <c r="K21" s="5">
        <v>0</v>
      </c>
      <c r="L21" s="5">
        <v>0</v>
      </c>
      <c r="M21" s="5">
        <v>8.4</v>
      </c>
      <c r="N21" s="5">
        <v>11.28</v>
      </c>
      <c r="O21" s="5">
        <v>37.92</v>
      </c>
      <c r="P21" s="5">
        <v>0.93600000000000005</v>
      </c>
    </row>
    <row r="22" spans="1:16" ht="20.25" x14ac:dyDescent="0.3">
      <c r="A22" s="11" t="s">
        <v>36</v>
      </c>
      <c r="B22" s="11"/>
      <c r="C22" s="10">
        <v>424</v>
      </c>
      <c r="D22" s="19">
        <f>SUM(D19:D21)</f>
        <v>3.19</v>
      </c>
      <c r="E22" s="19">
        <f>SUM(E19:E21)</f>
        <v>10.389999999999999</v>
      </c>
      <c r="F22" s="19">
        <f>SUM(F19:F21)</f>
        <v>38.799999999999997</v>
      </c>
      <c r="G22" s="19">
        <f>SUM(G19:G21)</f>
        <v>265.7</v>
      </c>
      <c r="H22" s="10"/>
      <c r="I22" s="19">
        <f t="shared" ref="I22:P22" si="3">SUM(I19:I21)</f>
        <v>0.14299999999999999</v>
      </c>
      <c r="J22" s="19">
        <f t="shared" si="3"/>
        <v>0.13899999999999998</v>
      </c>
      <c r="K22" s="19">
        <f t="shared" si="3"/>
        <v>513.58000000000004</v>
      </c>
      <c r="L22" s="19">
        <f t="shared" si="3"/>
        <v>19.420000000000002</v>
      </c>
      <c r="M22" s="19">
        <f t="shared" si="3"/>
        <v>93.100000000000009</v>
      </c>
      <c r="N22" s="19">
        <f t="shared" si="3"/>
        <v>54.680000000000007</v>
      </c>
      <c r="O22" s="19">
        <f t="shared" si="3"/>
        <v>137.32</v>
      </c>
      <c r="P22" s="19">
        <f t="shared" si="3"/>
        <v>3.3159999999999998</v>
      </c>
    </row>
    <row r="23" spans="1:16" ht="20.25" x14ac:dyDescent="0.3">
      <c r="A23" s="10" t="s">
        <v>105</v>
      </c>
      <c r="B23" s="11" t="s">
        <v>181</v>
      </c>
      <c r="C23" s="6">
        <v>225</v>
      </c>
      <c r="D23" s="5">
        <v>16.8</v>
      </c>
      <c r="E23" s="5">
        <v>19.28</v>
      </c>
      <c r="F23" s="5">
        <v>17.190000000000001</v>
      </c>
      <c r="G23" s="5">
        <v>312.89999999999998</v>
      </c>
      <c r="H23" s="6" t="s">
        <v>205</v>
      </c>
      <c r="I23" s="5">
        <v>0.14000000000000001</v>
      </c>
      <c r="J23" s="5">
        <v>0.22</v>
      </c>
      <c r="K23" s="5">
        <v>27.3</v>
      </c>
      <c r="L23" s="5">
        <v>9.5299999999999994</v>
      </c>
      <c r="M23" s="5">
        <v>37.979999999999997</v>
      </c>
      <c r="N23" s="5">
        <v>49.8</v>
      </c>
      <c r="O23" s="5">
        <v>241.89</v>
      </c>
      <c r="P23" s="5">
        <v>3.82</v>
      </c>
    </row>
    <row r="24" spans="1:16" ht="20.25" x14ac:dyDescent="0.3">
      <c r="A24" s="10" t="s">
        <v>16</v>
      </c>
      <c r="B24" s="11" t="s">
        <v>46</v>
      </c>
      <c r="C24" s="6" t="s">
        <v>28</v>
      </c>
      <c r="D24" s="5">
        <v>0.3</v>
      </c>
      <c r="E24" s="5">
        <v>0</v>
      </c>
      <c r="F24" s="5">
        <v>17.18</v>
      </c>
      <c r="G24" s="5">
        <v>69.650000000000006</v>
      </c>
      <c r="H24" s="6" t="s">
        <v>47</v>
      </c>
      <c r="I24" s="5">
        <v>0</v>
      </c>
      <c r="J24" s="5">
        <v>0</v>
      </c>
      <c r="K24" s="5">
        <v>9</v>
      </c>
      <c r="L24" s="5">
        <v>0.1</v>
      </c>
      <c r="M24" s="5">
        <v>50</v>
      </c>
      <c r="N24" s="5">
        <v>1.26</v>
      </c>
      <c r="O24" s="5">
        <v>2.58</v>
      </c>
      <c r="P24" s="5">
        <v>7.0000000000000007E-2</v>
      </c>
    </row>
    <row r="25" spans="1:16" ht="20.25" x14ac:dyDescent="0.3">
      <c r="A25" s="11"/>
      <c r="B25" s="11" t="s">
        <v>17</v>
      </c>
      <c r="C25" s="6" t="s">
        <v>29</v>
      </c>
      <c r="D25" s="5">
        <v>3.04</v>
      </c>
      <c r="E25" s="5">
        <v>0.32</v>
      </c>
      <c r="F25" s="5">
        <v>19.68</v>
      </c>
      <c r="G25" s="5">
        <v>93.76</v>
      </c>
      <c r="H25" s="6" t="s">
        <v>160</v>
      </c>
      <c r="I25" s="5">
        <v>4.3999999999999997E-2</v>
      </c>
      <c r="J25" s="5">
        <v>1.2E-2</v>
      </c>
      <c r="K25" s="5">
        <v>0</v>
      </c>
      <c r="L25" s="5">
        <v>0</v>
      </c>
      <c r="M25" s="5">
        <v>8</v>
      </c>
      <c r="N25" s="5">
        <v>5.6</v>
      </c>
      <c r="O25" s="5">
        <v>26</v>
      </c>
      <c r="P25" s="5">
        <v>0.44</v>
      </c>
    </row>
    <row r="26" spans="1:16" ht="20.25" x14ac:dyDescent="0.3">
      <c r="A26" s="11"/>
      <c r="B26" s="11" t="s">
        <v>165</v>
      </c>
      <c r="C26" s="6">
        <v>30</v>
      </c>
      <c r="D26" s="5">
        <v>1.98</v>
      </c>
      <c r="E26" s="5">
        <v>0.36</v>
      </c>
      <c r="F26" s="5">
        <v>11.88</v>
      </c>
      <c r="G26" s="5">
        <v>51.24</v>
      </c>
      <c r="H26" s="6" t="s">
        <v>162</v>
      </c>
      <c r="I26" s="5">
        <v>0.06</v>
      </c>
      <c r="J26" s="5">
        <v>0.03</v>
      </c>
      <c r="K26" s="5">
        <v>0</v>
      </c>
      <c r="L26" s="5">
        <v>0</v>
      </c>
      <c r="M26" s="5">
        <v>10.5</v>
      </c>
      <c r="N26" s="5">
        <v>14.1</v>
      </c>
      <c r="O26" s="5">
        <v>47.4</v>
      </c>
      <c r="P26" s="5">
        <v>1.17</v>
      </c>
    </row>
    <row r="27" spans="1:16" ht="20.25" x14ac:dyDescent="0.3">
      <c r="A27" s="11"/>
      <c r="B27" s="11" t="s">
        <v>223</v>
      </c>
      <c r="C27" s="6" t="s">
        <v>259</v>
      </c>
      <c r="D27" s="5">
        <v>1.5</v>
      </c>
      <c r="E27" s="5">
        <v>5</v>
      </c>
      <c r="F27" s="5">
        <v>21</v>
      </c>
      <c r="G27" s="5">
        <v>94.5</v>
      </c>
      <c r="H27" s="6" t="s">
        <v>161</v>
      </c>
      <c r="I27" s="5">
        <v>4.3999999999999997E-2</v>
      </c>
      <c r="J27" s="5">
        <v>3.3000000000000002E-2</v>
      </c>
      <c r="K27" s="5">
        <v>0</v>
      </c>
      <c r="L27" s="5">
        <v>10</v>
      </c>
      <c r="M27" s="5">
        <v>8</v>
      </c>
      <c r="N27" s="5">
        <v>44</v>
      </c>
      <c r="O27" s="5">
        <v>28</v>
      </c>
      <c r="P27" s="5">
        <v>0.6</v>
      </c>
    </row>
    <row r="28" spans="1:16" ht="20.25" x14ac:dyDescent="0.3">
      <c r="A28" s="11" t="s">
        <v>19</v>
      </c>
      <c r="B28" s="11"/>
      <c r="C28" s="10">
        <v>595</v>
      </c>
      <c r="D28" s="19">
        <f>SUM(D23:D27)</f>
        <v>23.62</v>
      </c>
      <c r="E28" s="19">
        <f>SUM(E23:E27)</f>
        <v>24.96</v>
      </c>
      <c r="F28" s="19">
        <f>SUM(F23:F27)</f>
        <v>86.93</v>
      </c>
      <c r="G28" s="19">
        <f>SUM(G23:G27)</f>
        <v>622.04999999999995</v>
      </c>
      <c r="H28" s="10"/>
      <c r="I28" s="19">
        <f t="shared" ref="I28:P28" si="4">SUM(I23:I27)</f>
        <v>0.28799999999999998</v>
      </c>
      <c r="J28" s="19">
        <f t="shared" si="4"/>
        <v>0.29500000000000004</v>
      </c>
      <c r="K28" s="19">
        <f t="shared" si="4"/>
        <v>36.299999999999997</v>
      </c>
      <c r="L28" s="19">
        <f t="shared" si="4"/>
        <v>19.63</v>
      </c>
      <c r="M28" s="19">
        <f t="shared" si="4"/>
        <v>114.47999999999999</v>
      </c>
      <c r="N28" s="19">
        <f t="shared" si="4"/>
        <v>114.75999999999999</v>
      </c>
      <c r="O28" s="19">
        <f t="shared" si="4"/>
        <v>345.87</v>
      </c>
      <c r="P28" s="19">
        <f t="shared" si="4"/>
        <v>6.1</v>
      </c>
    </row>
    <row r="29" spans="1:16" ht="20.25" x14ac:dyDescent="0.3">
      <c r="A29" s="10" t="s">
        <v>22</v>
      </c>
      <c r="B29" s="11" t="s">
        <v>197</v>
      </c>
      <c r="C29" s="6">
        <v>80</v>
      </c>
      <c r="D29" s="5">
        <v>1.6</v>
      </c>
      <c r="E29" s="5">
        <v>5.6</v>
      </c>
      <c r="F29" s="5">
        <v>8</v>
      </c>
      <c r="G29" s="5">
        <v>91</v>
      </c>
      <c r="H29" s="6" t="s">
        <v>201</v>
      </c>
      <c r="I29" s="5">
        <v>0.04</v>
      </c>
      <c r="J29" s="5">
        <v>0.04</v>
      </c>
      <c r="K29" s="5">
        <v>747</v>
      </c>
      <c r="L29" s="5">
        <v>4.3099999999999996</v>
      </c>
      <c r="M29" s="5">
        <v>24</v>
      </c>
      <c r="N29" s="5">
        <v>30.7</v>
      </c>
      <c r="O29" s="5">
        <v>49.3</v>
      </c>
      <c r="P29" s="5">
        <v>0.9</v>
      </c>
    </row>
    <row r="30" spans="1:16" ht="20.25" x14ac:dyDescent="0.3">
      <c r="A30" s="11"/>
      <c r="B30" s="11" t="s">
        <v>133</v>
      </c>
      <c r="C30" s="6" t="s">
        <v>238</v>
      </c>
      <c r="D30" s="5">
        <v>2.09</v>
      </c>
      <c r="E30" s="5">
        <v>3.91</v>
      </c>
      <c r="F30" s="5">
        <v>8.42</v>
      </c>
      <c r="G30" s="5">
        <v>115.44</v>
      </c>
      <c r="H30" s="6" t="s">
        <v>106</v>
      </c>
      <c r="I30" s="5">
        <v>3.7999999999999999E-2</v>
      </c>
      <c r="J30" s="5">
        <v>4.8000000000000001E-2</v>
      </c>
      <c r="K30" s="5">
        <v>154.5</v>
      </c>
      <c r="L30" s="5">
        <v>12.63</v>
      </c>
      <c r="M30" s="5">
        <v>35.31</v>
      </c>
      <c r="N30" s="5">
        <v>20.75</v>
      </c>
      <c r="O30" s="5">
        <v>42.94</v>
      </c>
      <c r="P30" s="5">
        <v>0.7</v>
      </c>
    </row>
    <row r="31" spans="1:16" ht="20.25" x14ac:dyDescent="0.3">
      <c r="A31" s="11"/>
      <c r="B31" s="11" t="s">
        <v>103</v>
      </c>
      <c r="C31" s="6">
        <v>100</v>
      </c>
      <c r="D31" s="5">
        <v>12.84</v>
      </c>
      <c r="E31" s="5">
        <v>16.02</v>
      </c>
      <c r="F31" s="5">
        <v>15.42</v>
      </c>
      <c r="G31" s="5">
        <v>233.1</v>
      </c>
      <c r="H31" s="6" t="s">
        <v>62</v>
      </c>
      <c r="I31" s="5">
        <v>0.05</v>
      </c>
      <c r="J31" s="5">
        <v>0.12</v>
      </c>
      <c r="K31" s="5">
        <v>2.0699999999999998</v>
      </c>
      <c r="L31" s="5">
        <v>0.41</v>
      </c>
      <c r="M31" s="5">
        <v>40.9</v>
      </c>
      <c r="N31" s="5">
        <v>23.2</v>
      </c>
      <c r="O31" s="5">
        <v>161.80000000000001</v>
      </c>
      <c r="P31" s="5">
        <v>2.38</v>
      </c>
    </row>
    <row r="32" spans="1:16" ht="20.25" x14ac:dyDescent="0.3">
      <c r="A32" s="11"/>
      <c r="B32" s="11" t="s">
        <v>104</v>
      </c>
      <c r="C32" s="6">
        <v>180</v>
      </c>
      <c r="D32" s="5">
        <v>5.48</v>
      </c>
      <c r="E32" s="5">
        <v>5.9</v>
      </c>
      <c r="F32" s="5">
        <v>39.4</v>
      </c>
      <c r="G32" s="5">
        <v>160.80000000000001</v>
      </c>
      <c r="H32" s="6" t="s">
        <v>82</v>
      </c>
      <c r="I32" s="5">
        <v>7.0000000000000007E-2</v>
      </c>
      <c r="J32" s="5">
        <v>3.5999999999999997E-2</v>
      </c>
      <c r="K32" s="5">
        <v>22.07</v>
      </c>
      <c r="L32" s="5">
        <v>0</v>
      </c>
      <c r="M32" s="5">
        <v>14.4</v>
      </c>
      <c r="N32" s="5">
        <v>8.64</v>
      </c>
      <c r="O32" s="5">
        <v>60</v>
      </c>
      <c r="P32" s="5">
        <v>0.86</v>
      </c>
    </row>
    <row r="33" spans="1:16" ht="20.25" x14ac:dyDescent="0.3">
      <c r="A33" s="11"/>
      <c r="B33" s="11" t="s">
        <v>39</v>
      </c>
      <c r="C33" s="6" t="s">
        <v>28</v>
      </c>
      <c r="D33" s="5">
        <v>5.84</v>
      </c>
      <c r="E33" s="5">
        <v>4.68</v>
      </c>
      <c r="F33" s="5">
        <v>19.329999999999998</v>
      </c>
      <c r="G33" s="5">
        <v>130.38999999999999</v>
      </c>
      <c r="H33" s="6" t="s">
        <v>40</v>
      </c>
      <c r="I33" s="5">
        <v>0.06</v>
      </c>
      <c r="J33" s="5">
        <v>0.24</v>
      </c>
      <c r="K33" s="5">
        <v>26.44</v>
      </c>
      <c r="L33" s="5">
        <v>1.04</v>
      </c>
      <c r="M33" s="5">
        <v>270.35000000000002</v>
      </c>
      <c r="N33" s="5">
        <v>31.2</v>
      </c>
      <c r="O33" s="5">
        <v>167.2</v>
      </c>
      <c r="P33" s="5">
        <v>0.57999999999999996</v>
      </c>
    </row>
    <row r="34" spans="1:16" ht="20.25" x14ac:dyDescent="0.3">
      <c r="A34" s="11"/>
      <c r="B34" s="11" t="s">
        <v>17</v>
      </c>
      <c r="C34" s="6">
        <v>55</v>
      </c>
      <c r="D34" s="5">
        <v>4.18</v>
      </c>
      <c r="E34" s="5">
        <v>0.44</v>
      </c>
      <c r="F34" s="5">
        <v>27.06</v>
      </c>
      <c r="G34" s="5">
        <v>128.91999999999999</v>
      </c>
      <c r="H34" s="6" t="s">
        <v>160</v>
      </c>
      <c r="I34" s="5">
        <v>0.06</v>
      </c>
      <c r="J34" s="5">
        <v>1.6500000000000001E-2</v>
      </c>
      <c r="K34" s="5">
        <v>0</v>
      </c>
      <c r="L34" s="5">
        <v>0</v>
      </c>
      <c r="M34" s="5">
        <v>11</v>
      </c>
      <c r="N34" s="5">
        <v>7.7</v>
      </c>
      <c r="O34" s="5">
        <v>35.75</v>
      </c>
      <c r="P34" s="5">
        <v>0.61</v>
      </c>
    </row>
    <row r="35" spans="1:16" ht="20.25" x14ac:dyDescent="0.3">
      <c r="A35" s="11"/>
      <c r="B35" s="11" t="s">
        <v>165</v>
      </c>
      <c r="C35" s="6">
        <v>36</v>
      </c>
      <c r="D35" s="5">
        <v>2.38</v>
      </c>
      <c r="E35" s="5">
        <v>0.43</v>
      </c>
      <c r="F35" s="5">
        <v>14.26</v>
      </c>
      <c r="G35" s="5">
        <v>61.49</v>
      </c>
      <c r="H35" s="6" t="s">
        <v>162</v>
      </c>
      <c r="I35" s="5">
        <v>7.1999999999999995E-2</v>
      </c>
      <c r="J35" s="5">
        <v>3.5999999999999997E-2</v>
      </c>
      <c r="K35" s="5">
        <v>0</v>
      </c>
      <c r="L35" s="5">
        <v>0</v>
      </c>
      <c r="M35" s="5">
        <v>12.6</v>
      </c>
      <c r="N35" s="5">
        <v>16.920000000000002</v>
      </c>
      <c r="O35" s="5">
        <v>56.88</v>
      </c>
      <c r="P35" s="5">
        <v>1.4</v>
      </c>
    </row>
    <row r="36" spans="1:16" ht="20.25" x14ac:dyDescent="0.3">
      <c r="A36" s="11" t="s">
        <v>31</v>
      </c>
      <c r="B36" s="11"/>
      <c r="C36" s="10">
        <v>906</v>
      </c>
      <c r="D36" s="19">
        <f>SUM(D29:D35)</f>
        <v>34.410000000000004</v>
      </c>
      <c r="E36" s="19">
        <f>SUM(E29:E35)</f>
        <v>36.979999999999997</v>
      </c>
      <c r="F36" s="19">
        <f>SUM(F29:F35)</f>
        <v>131.89000000000001</v>
      </c>
      <c r="G36" s="19">
        <f>SUM(G29:G35)</f>
        <v>921.13999999999987</v>
      </c>
      <c r="H36" s="10"/>
      <c r="I36" s="19">
        <f t="shared" ref="I36:P36" si="5">SUM(I29:I35)</f>
        <v>0.39</v>
      </c>
      <c r="J36" s="19">
        <f t="shared" si="5"/>
        <v>0.53649999999999998</v>
      </c>
      <c r="K36" s="19">
        <f t="shared" si="5"/>
        <v>952.08000000000015</v>
      </c>
      <c r="L36" s="19">
        <f t="shared" si="5"/>
        <v>18.39</v>
      </c>
      <c r="M36" s="19">
        <f t="shared" si="5"/>
        <v>408.56000000000006</v>
      </c>
      <c r="N36" s="19">
        <f t="shared" si="5"/>
        <v>139.11000000000001</v>
      </c>
      <c r="O36" s="19">
        <f t="shared" si="5"/>
        <v>573.87</v>
      </c>
      <c r="P36" s="19">
        <f t="shared" si="5"/>
        <v>7.43</v>
      </c>
    </row>
    <row r="37" spans="1:16" ht="20.25" x14ac:dyDescent="0.3">
      <c r="A37" s="10" t="s">
        <v>33</v>
      </c>
      <c r="B37" s="11" t="s">
        <v>109</v>
      </c>
      <c r="C37" s="6" t="s">
        <v>28</v>
      </c>
      <c r="D37" s="5">
        <v>5.4</v>
      </c>
      <c r="E37" s="5">
        <v>5</v>
      </c>
      <c r="F37" s="5">
        <v>21.6</v>
      </c>
      <c r="G37" s="5">
        <v>133</v>
      </c>
      <c r="H37" s="6" t="s">
        <v>159</v>
      </c>
      <c r="I37" s="5">
        <v>0.06</v>
      </c>
      <c r="J37" s="5">
        <v>0.26</v>
      </c>
      <c r="K37" s="5">
        <v>44</v>
      </c>
      <c r="L37" s="5">
        <v>1.8</v>
      </c>
      <c r="M37" s="5">
        <v>242</v>
      </c>
      <c r="N37" s="5">
        <v>30</v>
      </c>
      <c r="O37" s="5">
        <v>188</v>
      </c>
      <c r="P37" s="5">
        <v>0.2</v>
      </c>
    </row>
    <row r="38" spans="1:16" ht="20.25" x14ac:dyDescent="0.3">
      <c r="A38" s="11"/>
      <c r="B38" s="11" t="s">
        <v>101</v>
      </c>
      <c r="C38" s="6" t="s">
        <v>83</v>
      </c>
      <c r="D38" s="5">
        <v>4.6399999999999997</v>
      </c>
      <c r="E38" s="5">
        <v>0.99</v>
      </c>
      <c r="F38" s="5">
        <v>26.11</v>
      </c>
      <c r="G38" s="5">
        <v>132</v>
      </c>
      <c r="H38" s="6" t="s">
        <v>159</v>
      </c>
      <c r="I38" s="5">
        <v>0.08</v>
      </c>
      <c r="J38" s="5">
        <v>0.06</v>
      </c>
      <c r="K38" s="5">
        <v>3</v>
      </c>
      <c r="L38" s="5">
        <v>0.13</v>
      </c>
      <c r="M38" s="5">
        <v>30.2</v>
      </c>
      <c r="N38" s="5">
        <v>18.3</v>
      </c>
      <c r="O38" s="5">
        <v>51.7</v>
      </c>
      <c r="P38" s="5">
        <v>0.73</v>
      </c>
    </row>
    <row r="39" spans="1:16" ht="20.25" x14ac:dyDescent="0.3">
      <c r="A39" s="11"/>
      <c r="B39" s="11" t="s">
        <v>196</v>
      </c>
      <c r="C39" s="6">
        <v>200</v>
      </c>
      <c r="D39" s="5">
        <v>10.56</v>
      </c>
      <c r="E39" s="5">
        <v>7.5</v>
      </c>
      <c r="F39" s="5">
        <v>51.5</v>
      </c>
      <c r="G39" s="5">
        <v>182.7</v>
      </c>
      <c r="H39" s="6" t="s">
        <v>206</v>
      </c>
      <c r="I39" s="5">
        <v>0.12</v>
      </c>
      <c r="J39" s="5">
        <v>0.04</v>
      </c>
      <c r="K39" s="5">
        <v>2.7</v>
      </c>
      <c r="L39" s="5">
        <v>2.7</v>
      </c>
      <c r="M39" s="5">
        <v>113.07</v>
      </c>
      <c r="N39" s="5">
        <v>23.5</v>
      </c>
      <c r="O39" s="5">
        <v>152</v>
      </c>
      <c r="P39" s="5">
        <v>1.56</v>
      </c>
    </row>
    <row r="40" spans="1:16" ht="20.25" x14ac:dyDescent="0.3">
      <c r="A40" s="11" t="s">
        <v>36</v>
      </c>
      <c r="B40" s="11"/>
      <c r="C40" s="10">
        <v>450</v>
      </c>
      <c r="D40" s="19">
        <f>SUM(D37:D39)</f>
        <v>20.6</v>
      </c>
      <c r="E40" s="19">
        <f>SUM(E37:E39)</f>
        <v>13.49</v>
      </c>
      <c r="F40" s="19">
        <f>SUM(F37:F39)</f>
        <v>99.210000000000008</v>
      </c>
      <c r="G40" s="19">
        <f>SUM(G37:G39)</f>
        <v>447.7</v>
      </c>
      <c r="H40" s="10"/>
      <c r="I40" s="19">
        <f t="shared" ref="I40:P40" si="6">SUM(I37:I39)</f>
        <v>0.26</v>
      </c>
      <c r="J40" s="19">
        <f t="shared" si="6"/>
        <v>0.36</v>
      </c>
      <c r="K40" s="19">
        <f t="shared" si="6"/>
        <v>49.7</v>
      </c>
      <c r="L40" s="19">
        <f t="shared" si="6"/>
        <v>4.6300000000000008</v>
      </c>
      <c r="M40" s="19">
        <f t="shared" si="6"/>
        <v>385.27</v>
      </c>
      <c r="N40" s="19">
        <f t="shared" si="6"/>
        <v>71.8</v>
      </c>
      <c r="O40" s="19">
        <f t="shared" si="6"/>
        <v>391.7</v>
      </c>
      <c r="P40" s="19">
        <f t="shared" si="6"/>
        <v>2.4900000000000002</v>
      </c>
    </row>
    <row r="41" spans="1:16" x14ac:dyDescent="0.25">
      <c r="A41" t="s">
        <v>224</v>
      </c>
      <c r="B41" t="s">
        <v>225</v>
      </c>
    </row>
    <row r="42" spans="1:16" x14ac:dyDescent="0.25">
      <c r="B42" t="s">
        <v>226</v>
      </c>
    </row>
    <row r="43" spans="1:16" x14ac:dyDescent="0.25">
      <c r="C43" s="88"/>
      <c r="D43" s="87"/>
      <c r="E43" s="88"/>
      <c r="F43" s="88"/>
      <c r="G43" s="89"/>
      <c r="H43" s="89"/>
      <c r="I43" s="89"/>
      <c r="J43" s="89"/>
      <c r="K43" s="89"/>
      <c r="L43" s="89"/>
      <c r="M43" s="89"/>
      <c r="N43" s="89"/>
      <c r="O43" s="89"/>
      <c r="P43" s="89"/>
    </row>
  </sheetData>
  <mergeCells count="10">
    <mergeCell ref="A2:A3"/>
    <mergeCell ref="D2:F2"/>
    <mergeCell ref="I2:I3"/>
    <mergeCell ref="J2:J3"/>
    <mergeCell ref="K2:K3"/>
    <mergeCell ref="P2:P3"/>
    <mergeCell ref="L2:L3"/>
    <mergeCell ref="M2:M3"/>
    <mergeCell ref="N2:N3"/>
    <mergeCell ref="O2:O3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8"/>
  <sheetViews>
    <sheetView zoomScaleNormal="100" workbookViewId="0">
      <selection activeCell="P16" sqref="P16"/>
    </sheetView>
  </sheetViews>
  <sheetFormatPr defaultRowHeight="15" x14ac:dyDescent="0.25"/>
  <cols>
    <col min="1" max="1" width="19.7109375" customWidth="1"/>
    <col min="2" max="2" width="10.85546875" customWidth="1"/>
    <col min="3" max="4" width="10.42578125" customWidth="1"/>
    <col min="5" max="5" width="12.28515625" customWidth="1"/>
    <col min="6" max="6" width="16" customWidth="1"/>
    <col min="7" max="7" width="8.5703125" customWidth="1"/>
    <col min="8" max="8" width="8" customWidth="1"/>
  </cols>
  <sheetData>
    <row r="3" spans="1:14" ht="18.75" x14ac:dyDescent="0.3">
      <c r="A3" s="103" t="s">
        <v>249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.75" x14ac:dyDescent="0.25">
      <c r="A4" s="40"/>
      <c r="B4" s="40"/>
      <c r="C4" s="40"/>
      <c r="D4" s="40"/>
      <c r="E4" s="40"/>
      <c r="F4" s="40"/>
    </row>
    <row r="5" spans="1:14" ht="18.75" customHeight="1" x14ac:dyDescent="0.25">
      <c r="A5" s="107" t="s">
        <v>110</v>
      </c>
      <c r="B5" s="78" t="s">
        <v>182</v>
      </c>
      <c r="C5" s="78" t="s">
        <v>184</v>
      </c>
      <c r="D5" s="59" t="s">
        <v>113</v>
      </c>
      <c r="E5" s="106" t="s">
        <v>114</v>
      </c>
      <c r="F5" s="106"/>
      <c r="G5" s="104" t="s">
        <v>138</v>
      </c>
      <c r="H5" s="104" t="s">
        <v>139</v>
      </c>
      <c r="I5" s="104" t="s">
        <v>140</v>
      </c>
      <c r="J5" s="104" t="s">
        <v>141</v>
      </c>
      <c r="K5" s="104" t="s">
        <v>142</v>
      </c>
      <c r="L5" s="104" t="s">
        <v>143</v>
      </c>
      <c r="M5" s="104" t="s">
        <v>144</v>
      </c>
      <c r="N5" s="104" t="s">
        <v>145</v>
      </c>
    </row>
    <row r="6" spans="1:14" ht="15.75" x14ac:dyDescent="0.25">
      <c r="A6" s="107"/>
      <c r="B6" s="58" t="s">
        <v>183</v>
      </c>
      <c r="C6" s="58" t="s">
        <v>183</v>
      </c>
      <c r="D6" s="58" t="s">
        <v>183</v>
      </c>
      <c r="E6" s="41" t="s">
        <v>115</v>
      </c>
      <c r="F6" s="41" t="s">
        <v>116</v>
      </c>
      <c r="G6" s="105"/>
      <c r="H6" s="105"/>
      <c r="I6" s="105"/>
      <c r="J6" s="105"/>
      <c r="K6" s="105"/>
      <c r="L6" s="105"/>
      <c r="M6" s="105"/>
      <c r="N6" s="105"/>
    </row>
    <row r="7" spans="1:14" ht="15.75" x14ac:dyDescent="0.25">
      <c r="A7" s="41">
        <v>1</v>
      </c>
      <c r="B7" s="42">
        <f>'1,2'!D13</f>
        <v>23</v>
      </c>
      <c r="C7" s="42">
        <f>'1,2'!E13</f>
        <v>30.09</v>
      </c>
      <c r="D7" s="42">
        <f>'1,2'!F13</f>
        <v>97.990000000000009</v>
      </c>
      <c r="E7" s="42">
        <f>'1,2'!G13</f>
        <v>600.11</v>
      </c>
      <c r="F7" s="43">
        <f>SUM(E7*100/E19)</f>
        <v>22.062867647058823</v>
      </c>
      <c r="G7" s="42">
        <f>'1,2'!I13</f>
        <v>2.1309999999999998</v>
      </c>
      <c r="H7" s="42">
        <f>'1,2'!J13</f>
        <v>0.36200000000000004</v>
      </c>
      <c r="I7" s="42">
        <f>'1,2'!K13</f>
        <v>71.819999999999993</v>
      </c>
      <c r="J7" s="42">
        <f>'1,2'!L13</f>
        <v>11.74</v>
      </c>
      <c r="K7" s="42">
        <f>'1,2'!M13</f>
        <v>606.79000000000008</v>
      </c>
      <c r="L7" s="42">
        <f>'1,2'!N13</f>
        <v>74.84</v>
      </c>
      <c r="M7" s="42">
        <f>'1,2'!O13</f>
        <v>418.8</v>
      </c>
      <c r="N7" s="42">
        <f>'1,2'!P13</f>
        <v>4.3</v>
      </c>
    </row>
    <row r="8" spans="1:14" ht="15.75" x14ac:dyDescent="0.25">
      <c r="A8" s="41">
        <v>2</v>
      </c>
      <c r="B8" s="42">
        <f>'1,2'!D31</f>
        <v>22.61</v>
      </c>
      <c r="C8" s="42">
        <f>'1,2'!E31</f>
        <v>17.389999999999997</v>
      </c>
      <c r="D8" s="42">
        <f>'1,2'!F31</f>
        <v>94.65</v>
      </c>
      <c r="E8" s="42">
        <f>'1,2'!G31</f>
        <v>618.43000000000006</v>
      </c>
      <c r="F8" s="43">
        <f>E8*100/E19</f>
        <v>22.736397058823531</v>
      </c>
      <c r="G8" s="42">
        <f>'1,2'!I31</f>
        <v>0.312</v>
      </c>
      <c r="H8" s="42">
        <f>'1,2'!J31</f>
        <v>0.39600000000000002</v>
      </c>
      <c r="I8" s="42">
        <f>'1,2'!K31</f>
        <v>208.4</v>
      </c>
      <c r="J8" s="42">
        <f>'1,2'!L31</f>
        <v>41.57</v>
      </c>
      <c r="K8" s="42">
        <f>'1,2'!M31</f>
        <v>356.85</v>
      </c>
      <c r="L8" s="42">
        <f>'1,2'!N31</f>
        <v>165.42</v>
      </c>
      <c r="M8" s="42">
        <f>'1,2'!O31</f>
        <v>486.23999999999995</v>
      </c>
      <c r="N8" s="42">
        <f>'1,2'!P31</f>
        <v>4.29</v>
      </c>
    </row>
    <row r="9" spans="1:14" ht="15.75" x14ac:dyDescent="0.25">
      <c r="A9" s="41">
        <v>3</v>
      </c>
      <c r="B9" s="42">
        <f>'3,4'!D10</f>
        <v>24.01</v>
      </c>
      <c r="C9" s="42">
        <f>'3,4'!E10</f>
        <v>27.729999999999997</v>
      </c>
      <c r="D9" s="42">
        <f>'3,4'!F10</f>
        <v>108.24000000000001</v>
      </c>
      <c r="E9" s="42">
        <f>'3,4'!G10</f>
        <v>680.67000000000007</v>
      </c>
      <c r="F9" s="43">
        <f>E9*100/E19</f>
        <v>25.024632352941175</v>
      </c>
      <c r="G9" s="42">
        <f>'3,4'!I10</f>
        <v>0.44800000000000001</v>
      </c>
      <c r="H9" s="42">
        <f>'3,4'!J10</f>
        <v>0.34900000000000009</v>
      </c>
      <c r="I9" s="42">
        <f>'3,4'!K10</f>
        <v>73.84</v>
      </c>
      <c r="J9" s="42">
        <f>'3,4'!L10</f>
        <v>33.1</v>
      </c>
      <c r="K9" s="42">
        <f>'3,4'!M10</f>
        <v>109.7</v>
      </c>
      <c r="L9" s="42">
        <f>'3,4'!N10</f>
        <v>207.1</v>
      </c>
      <c r="M9" s="42">
        <f>'3,4'!O10</f>
        <v>488.57999999999993</v>
      </c>
      <c r="N9" s="42">
        <f>'3,4'!P10</f>
        <v>9.879999999999999</v>
      </c>
    </row>
    <row r="10" spans="1:14" ht="15.75" x14ac:dyDescent="0.25">
      <c r="A10" s="41">
        <v>4</v>
      </c>
      <c r="B10" s="42">
        <f>'3,4'!D30</f>
        <v>24.82</v>
      </c>
      <c r="C10" s="42">
        <f>'3,4'!E30</f>
        <v>28.54</v>
      </c>
      <c r="D10" s="42">
        <f>'3,4'!F30</f>
        <v>84.330000000000013</v>
      </c>
      <c r="E10" s="42">
        <f>'3,4'!G30</f>
        <v>688.27</v>
      </c>
      <c r="F10" s="43">
        <f>E10*100/E19</f>
        <v>25.304044117647059</v>
      </c>
      <c r="G10" s="42">
        <f>'3,4'!I30</f>
        <v>0.21200000000000002</v>
      </c>
      <c r="H10" s="42">
        <f>'3,4'!J30</f>
        <v>0.23799999999999999</v>
      </c>
      <c r="I10" s="42">
        <f>'3,4'!K30</f>
        <v>1093.31</v>
      </c>
      <c r="J10" s="42">
        <f>'3,4'!L30</f>
        <v>17.45</v>
      </c>
      <c r="K10" s="42">
        <f>'3,4'!M30</f>
        <v>131.86000000000001</v>
      </c>
      <c r="L10" s="42">
        <f>'3,4'!N30</f>
        <v>85.339999999999989</v>
      </c>
      <c r="M10" s="42">
        <f>'3,4'!O30</f>
        <v>303.5</v>
      </c>
      <c r="N10" s="42">
        <f>'3,4'!P30</f>
        <v>5.61</v>
      </c>
    </row>
    <row r="11" spans="1:14" ht="15.75" x14ac:dyDescent="0.25">
      <c r="A11" s="41">
        <v>5</v>
      </c>
      <c r="B11" s="42">
        <f>'5,6'!D10</f>
        <v>17.73</v>
      </c>
      <c r="C11" s="42">
        <f>'5,6'!E10</f>
        <v>12.540000000000001</v>
      </c>
      <c r="D11" s="42">
        <f>'5,6'!F10</f>
        <v>92.91</v>
      </c>
      <c r="E11" s="42">
        <f>'5,6'!G10</f>
        <v>644.59</v>
      </c>
      <c r="F11" s="43">
        <f>E11*100/E19</f>
        <v>23.698161764705883</v>
      </c>
      <c r="G11" s="42">
        <f>'5,6'!I10</f>
        <v>0.314</v>
      </c>
      <c r="H11" s="42">
        <f>'5,6'!J10</f>
        <v>0.24199999999999999</v>
      </c>
      <c r="I11" s="42">
        <f>'5,6'!K10</f>
        <v>535.55999999999995</v>
      </c>
      <c r="J11" s="42">
        <f>'5,6'!L10</f>
        <v>15.520000000000001</v>
      </c>
      <c r="K11" s="42">
        <f>'5,6'!M10</f>
        <v>182.3</v>
      </c>
      <c r="L11" s="42">
        <f>'5,6'!N10</f>
        <v>121.42999999999998</v>
      </c>
      <c r="M11" s="42">
        <f>'5,6'!O10</f>
        <v>393.88</v>
      </c>
      <c r="N11" s="42">
        <f>'5,6'!P10</f>
        <v>4.8599999999999994</v>
      </c>
    </row>
    <row r="12" spans="1:14" ht="15.75" x14ac:dyDescent="0.25">
      <c r="A12" s="41">
        <v>6</v>
      </c>
      <c r="B12" s="42">
        <f>'5,6'!D27</f>
        <v>18.72</v>
      </c>
      <c r="C12" s="42">
        <f>'5,6'!E27</f>
        <v>16.71</v>
      </c>
      <c r="D12" s="42">
        <f>'5,6'!F27</f>
        <v>72.06</v>
      </c>
      <c r="E12" s="42">
        <f>'5,6'!G27</f>
        <v>544</v>
      </c>
      <c r="F12" s="43">
        <f>E12*100/E19</f>
        <v>20</v>
      </c>
      <c r="G12" s="42">
        <f>'5,6'!I27</f>
        <v>0.62400000000000011</v>
      </c>
      <c r="H12" s="42">
        <f>'5,6'!J27</f>
        <v>0.6120000000000001</v>
      </c>
      <c r="I12" s="42">
        <f>'5,6'!K27</f>
        <v>185.12</v>
      </c>
      <c r="J12" s="42">
        <f>'5,6'!L27</f>
        <v>27.4</v>
      </c>
      <c r="K12" s="42">
        <f>'5,6'!M27</f>
        <v>238.9</v>
      </c>
      <c r="L12" s="42">
        <f>'5,6'!N27</f>
        <v>107.99999999999999</v>
      </c>
      <c r="M12" s="42">
        <f>'5,6'!O27</f>
        <v>363</v>
      </c>
      <c r="N12" s="42">
        <f>'5,6'!P27</f>
        <v>6.54</v>
      </c>
    </row>
    <row r="13" spans="1:14" ht="15.75" x14ac:dyDescent="0.25">
      <c r="A13" s="41">
        <v>7</v>
      </c>
      <c r="B13" s="42">
        <f>'7,8'!D10</f>
        <v>22.06</v>
      </c>
      <c r="C13" s="42">
        <f>'7,8'!E10</f>
        <v>17.309999999999999</v>
      </c>
      <c r="D13" s="42">
        <f>'7,8'!F10</f>
        <v>94.85</v>
      </c>
      <c r="E13" s="42">
        <f>'7,8'!G10</f>
        <v>654.51</v>
      </c>
      <c r="F13" s="43">
        <f>E13*100/E19</f>
        <v>24.062867647058823</v>
      </c>
      <c r="G13" s="42">
        <f>'7,8'!I10</f>
        <v>0.39600000000000002</v>
      </c>
      <c r="H13" s="42">
        <f>'7,8'!J10</f>
        <v>0.34400000000000008</v>
      </c>
      <c r="I13" s="42">
        <f>'7,8'!K10</f>
        <v>199.04000000000002</v>
      </c>
      <c r="J13" s="42">
        <f>'7,8'!L10</f>
        <v>38.22</v>
      </c>
      <c r="K13" s="42">
        <f>'7,8'!M10</f>
        <v>142.49</v>
      </c>
      <c r="L13" s="42">
        <f>'7,8'!N10</f>
        <v>106.71</v>
      </c>
      <c r="M13" s="42">
        <f>'7,8'!O10</f>
        <v>363.58</v>
      </c>
      <c r="N13" s="42">
        <f>'7,8'!P10</f>
        <v>9.01</v>
      </c>
    </row>
    <row r="14" spans="1:14" ht="15.75" x14ac:dyDescent="0.25">
      <c r="A14" s="41">
        <v>8</v>
      </c>
      <c r="B14" s="42">
        <f>'7,8'!D29</f>
        <v>26.47</v>
      </c>
      <c r="C14" s="42">
        <f>'7,8'!E29</f>
        <v>22.88</v>
      </c>
      <c r="D14" s="42">
        <f>'7,8'!F29</f>
        <v>79.47</v>
      </c>
      <c r="E14" s="42">
        <f>'7,8'!G29</f>
        <v>680.11</v>
      </c>
      <c r="F14" s="43">
        <f>E14*100/E19</f>
        <v>25.004044117647059</v>
      </c>
      <c r="G14" s="42">
        <f>'7,8'!I29</f>
        <v>0.48200000000000004</v>
      </c>
      <c r="H14" s="42">
        <f>'7,8'!J29</f>
        <v>0.57600000000000007</v>
      </c>
      <c r="I14" s="42">
        <f>'7,8'!K29</f>
        <v>394.36</v>
      </c>
      <c r="J14" s="42">
        <f>'7,8'!L29</f>
        <v>26.83</v>
      </c>
      <c r="K14" s="42">
        <f>'7,8'!M29</f>
        <v>400.72</v>
      </c>
      <c r="L14" s="42">
        <f>'7,8'!N29</f>
        <v>151.35</v>
      </c>
      <c r="M14" s="42">
        <f>'7,8'!O29</f>
        <v>567.4</v>
      </c>
      <c r="N14" s="42">
        <f>'7,8'!P29</f>
        <v>6.0799999999999992</v>
      </c>
    </row>
    <row r="15" spans="1:14" ht="15.75" x14ac:dyDescent="0.25">
      <c r="A15" s="41">
        <v>9</v>
      </c>
      <c r="B15" s="42">
        <f>'9,10'!D9</f>
        <v>20.25</v>
      </c>
      <c r="C15" s="42">
        <f>'9,10'!E9</f>
        <v>17.95</v>
      </c>
      <c r="D15" s="42">
        <f>'9,10'!F9</f>
        <v>77.97</v>
      </c>
      <c r="E15" s="42">
        <f>'9,10'!G9</f>
        <v>549.43999999999994</v>
      </c>
      <c r="F15" s="43">
        <f>E15*100/E19</f>
        <v>20.199999999999996</v>
      </c>
      <c r="G15" s="42">
        <f>'9,10'!I9</f>
        <v>0.24199999999999999</v>
      </c>
      <c r="H15" s="42">
        <f>'9,10'!J9</f>
        <v>0.38</v>
      </c>
      <c r="I15" s="42">
        <f>'9,10'!K9</f>
        <v>114.38</v>
      </c>
      <c r="J15" s="42">
        <f>'9,10'!L9</f>
        <v>3.4299999999999997</v>
      </c>
      <c r="K15" s="42">
        <f>'9,10'!M9</f>
        <v>552.29999999999995</v>
      </c>
      <c r="L15" s="42">
        <f>'9,10'!N9</f>
        <v>79.399999999999991</v>
      </c>
      <c r="M15" s="42">
        <f>'9,10'!O9</f>
        <v>463.4</v>
      </c>
      <c r="N15" s="42">
        <f>'9,10'!P9</f>
        <v>2.9899999999999998</v>
      </c>
    </row>
    <row r="16" spans="1:14" ht="15.75" x14ac:dyDescent="0.25">
      <c r="A16" s="41">
        <v>10</v>
      </c>
      <c r="B16" s="42">
        <f>'9,10'!D28</f>
        <v>23.62</v>
      </c>
      <c r="C16" s="42">
        <f>'9,10'!E28</f>
        <v>24.96</v>
      </c>
      <c r="D16" s="42">
        <f>'9,10'!F28</f>
        <v>86.93</v>
      </c>
      <c r="E16" s="42">
        <f>'9,10'!G28</f>
        <v>622.04999999999995</v>
      </c>
      <c r="F16" s="43">
        <f>E16*100/E19</f>
        <v>22.869485294117645</v>
      </c>
      <c r="G16" s="42">
        <f>'9,10'!I28</f>
        <v>0.28799999999999998</v>
      </c>
      <c r="H16" s="42">
        <f>'9,10'!J28</f>
        <v>0.29500000000000004</v>
      </c>
      <c r="I16" s="42">
        <f>'9,10'!K28</f>
        <v>36.299999999999997</v>
      </c>
      <c r="J16" s="42">
        <f>'9,10'!L28</f>
        <v>19.63</v>
      </c>
      <c r="K16" s="42">
        <f>'9,10'!M28</f>
        <v>114.47999999999999</v>
      </c>
      <c r="L16" s="42">
        <f>'9,10'!N28</f>
        <v>114.75999999999999</v>
      </c>
      <c r="M16" s="42">
        <f>'9,10'!O28</f>
        <v>345.87</v>
      </c>
      <c r="N16" s="42">
        <f>'9,10'!P28</f>
        <v>6.1</v>
      </c>
    </row>
    <row r="17" spans="1:14" ht="15.75" x14ac:dyDescent="0.25">
      <c r="A17" s="41" t="s">
        <v>117</v>
      </c>
      <c r="B17" s="42">
        <f t="shared" ref="B17:F17" si="0">SUM(B7:B16)</f>
        <v>223.29</v>
      </c>
      <c r="C17" s="42">
        <f t="shared" si="0"/>
        <v>216.1</v>
      </c>
      <c r="D17" s="42">
        <f t="shared" si="0"/>
        <v>889.40000000000009</v>
      </c>
      <c r="E17" s="42">
        <f t="shared" si="0"/>
        <v>6282.1799999999994</v>
      </c>
      <c r="F17" s="43">
        <f t="shared" si="0"/>
        <v>230.96250000000001</v>
      </c>
      <c r="G17" s="42">
        <f>SUM(G7:G16)</f>
        <v>5.4490000000000007</v>
      </c>
      <c r="H17" s="42">
        <f t="shared" ref="H17:N17" si="1">SUM(H7:H16)</f>
        <v>3.794</v>
      </c>
      <c r="I17" s="42">
        <f t="shared" si="1"/>
        <v>2912.13</v>
      </c>
      <c r="J17" s="42">
        <f t="shared" si="1"/>
        <v>234.89</v>
      </c>
      <c r="K17" s="42">
        <f t="shared" si="1"/>
        <v>2836.3900000000008</v>
      </c>
      <c r="L17" s="42">
        <f t="shared" si="1"/>
        <v>1214.3500000000001</v>
      </c>
      <c r="M17" s="42">
        <f t="shared" si="1"/>
        <v>4194.25</v>
      </c>
      <c r="N17" s="42">
        <f t="shared" si="1"/>
        <v>59.66</v>
      </c>
    </row>
    <row r="18" spans="1:14" ht="15.75" x14ac:dyDescent="0.25">
      <c r="A18" s="41" t="s">
        <v>118</v>
      </c>
      <c r="B18" s="63">
        <f t="shared" ref="B18:F18" si="2">SUM(B17/10)</f>
        <v>22.329000000000001</v>
      </c>
      <c r="C18" s="63">
        <f t="shared" si="2"/>
        <v>21.61</v>
      </c>
      <c r="D18" s="63">
        <f t="shared" si="2"/>
        <v>88.940000000000012</v>
      </c>
      <c r="E18" s="63">
        <f t="shared" si="2"/>
        <v>628.21799999999996</v>
      </c>
      <c r="F18" s="62">
        <f t="shared" si="2"/>
        <v>23.096250000000001</v>
      </c>
      <c r="G18" s="63">
        <f>SUM(G17/10)</f>
        <v>0.54490000000000005</v>
      </c>
      <c r="H18" s="63">
        <f t="shared" ref="H18:N18" si="3">H17/10</f>
        <v>0.37940000000000002</v>
      </c>
      <c r="I18" s="63">
        <f t="shared" si="3"/>
        <v>291.21300000000002</v>
      </c>
      <c r="J18" s="63">
        <f t="shared" si="3"/>
        <v>23.488999999999997</v>
      </c>
      <c r="K18" s="63">
        <f t="shared" si="3"/>
        <v>283.63900000000007</v>
      </c>
      <c r="L18" s="63">
        <f t="shared" si="3"/>
        <v>121.43500000000002</v>
      </c>
      <c r="M18" s="63">
        <f t="shared" si="3"/>
        <v>419.42500000000001</v>
      </c>
      <c r="N18" s="63">
        <f t="shared" si="3"/>
        <v>5.9659999999999993</v>
      </c>
    </row>
    <row r="19" spans="1:14" ht="15.75" x14ac:dyDescent="0.25">
      <c r="A19" s="41" t="s">
        <v>119</v>
      </c>
      <c r="B19" s="41">
        <v>90</v>
      </c>
      <c r="C19" s="41">
        <v>92</v>
      </c>
      <c r="D19" s="41">
        <v>383</v>
      </c>
      <c r="E19" s="41">
        <v>2720</v>
      </c>
      <c r="F19" s="43" t="s">
        <v>120</v>
      </c>
      <c r="G19" s="41">
        <v>1.4</v>
      </c>
      <c r="H19" s="41">
        <v>1.6</v>
      </c>
      <c r="I19" s="41">
        <v>900</v>
      </c>
      <c r="J19" s="41">
        <v>70</v>
      </c>
      <c r="K19" s="41">
        <v>1200</v>
      </c>
      <c r="L19" s="41">
        <v>300</v>
      </c>
      <c r="M19" s="41">
        <v>1200</v>
      </c>
      <c r="N19" s="41">
        <v>18</v>
      </c>
    </row>
    <row r="20" spans="1:14" ht="15.75" x14ac:dyDescent="0.25">
      <c r="A20" s="82" t="s">
        <v>185</v>
      </c>
      <c r="B20" s="42">
        <f>SUM(B7:B11)</f>
        <v>112.17</v>
      </c>
      <c r="C20" s="42">
        <f t="shared" ref="C20:E20" si="4">SUM(C7:C11)</f>
        <v>116.29</v>
      </c>
      <c r="D20" s="42">
        <f t="shared" si="4"/>
        <v>478.12</v>
      </c>
      <c r="E20" s="42">
        <f t="shared" si="4"/>
        <v>3232.07</v>
      </c>
      <c r="F20" s="60">
        <f t="shared" ref="F20:N20" si="5">SUM(F7:F11)</f>
        <v>118.82610294117647</v>
      </c>
      <c r="G20" s="69">
        <f t="shared" si="5"/>
        <v>3.4169999999999998</v>
      </c>
      <c r="H20" s="68">
        <f t="shared" si="5"/>
        <v>1.5870000000000002</v>
      </c>
      <c r="I20" s="68">
        <f t="shared" si="5"/>
        <v>1982.9299999999998</v>
      </c>
      <c r="J20" s="68">
        <f t="shared" si="5"/>
        <v>119.38</v>
      </c>
      <c r="K20" s="68">
        <f>SUM(K7:K11)</f>
        <v>1387.5000000000002</v>
      </c>
      <c r="L20" s="68">
        <f t="shared" si="5"/>
        <v>654.13</v>
      </c>
      <c r="M20" s="68">
        <f t="shared" si="5"/>
        <v>2091</v>
      </c>
      <c r="N20" s="68">
        <f t="shared" si="5"/>
        <v>28.939999999999998</v>
      </c>
    </row>
    <row r="21" spans="1:14" ht="15.75" x14ac:dyDescent="0.25">
      <c r="A21" s="81" t="s">
        <v>187</v>
      </c>
      <c r="B21" s="83">
        <f>SUM(B20/5*100/B19)</f>
        <v>24.926666666666669</v>
      </c>
      <c r="C21" s="83">
        <f t="shared" ref="C21:E21" si="6">SUM(C20/5*100/C19)</f>
        <v>25.280434782608697</v>
      </c>
      <c r="D21" s="83">
        <f t="shared" si="6"/>
        <v>24.967101827676238</v>
      </c>
      <c r="E21" s="83">
        <f t="shared" si="6"/>
        <v>23.765220588235294</v>
      </c>
      <c r="F21" s="61">
        <f>SUM(F20/5)</f>
        <v>23.765220588235294</v>
      </c>
      <c r="G21" s="61">
        <f t="shared" ref="G21:N21" si="7">SUM(G20/5*100/G19)</f>
        <v>48.814285714285717</v>
      </c>
      <c r="H21" s="61">
        <f t="shared" si="7"/>
        <v>19.837499999999999</v>
      </c>
      <c r="I21" s="61">
        <f t="shared" si="7"/>
        <v>44.065111111111108</v>
      </c>
      <c r="J21" s="61">
        <f t="shared" si="7"/>
        <v>34.10857142857143</v>
      </c>
      <c r="K21" s="61">
        <f t="shared" si="7"/>
        <v>23.125000000000007</v>
      </c>
      <c r="L21" s="61">
        <f t="shared" si="7"/>
        <v>43.608666666666664</v>
      </c>
      <c r="M21" s="61">
        <f t="shared" si="7"/>
        <v>34.85</v>
      </c>
      <c r="N21" s="61">
        <f t="shared" si="7"/>
        <v>32.155555555555551</v>
      </c>
    </row>
    <row r="22" spans="1:14" ht="15.75" x14ac:dyDescent="0.25">
      <c r="A22" s="79" t="s">
        <v>186</v>
      </c>
      <c r="B22" s="42">
        <f>SUM(B12:B16)</f>
        <v>111.12</v>
      </c>
      <c r="C22" s="42">
        <f t="shared" ref="C22:E22" si="8">SUM(C12:C16)</f>
        <v>99.81</v>
      </c>
      <c r="D22" s="42">
        <f t="shared" si="8"/>
        <v>411.28000000000003</v>
      </c>
      <c r="E22" s="42">
        <f t="shared" si="8"/>
        <v>3050.1099999999997</v>
      </c>
      <c r="F22" s="60">
        <f t="shared" ref="F22:N22" si="9">SUM(F12:F16)</f>
        <v>112.13639705882352</v>
      </c>
      <c r="G22" s="69">
        <f t="shared" si="9"/>
        <v>2.032</v>
      </c>
      <c r="H22" s="68">
        <f t="shared" si="9"/>
        <v>2.2070000000000003</v>
      </c>
      <c r="I22" s="68">
        <f t="shared" si="9"/>
        <v>929.19999999999993</v>
      </c>
      <c r="J22" s="68">
        <f t="shared" si="9"/>
        <v>115.50999999999999</v>
      </c>
      <c r="K22" s="68">
        <f t="shared" si="9"/>
        <v>1448.8899999999999</v>
      </c>
      <c r="L22" s="68">
        <f t="shared" si="9"/>
        <v>560.21999999999991</v>
      </c>
      <c r="M22" s="68">
        <f t="shared" si="9"/>
        <v>2103.25</v>
      </c>
      <c r="N22" s="68">
        <f t="shared" si="9"/>
        <v>30.72</v>
      </c>
    </row>
    <row r="23" spans="1:14" ht="15.75" x14ac:dyDescent="0.25">
      <c r="A23" s="81" t="s">
        <v>187</v>
      </c>
      <c r="B23" s="83">
        <f>SUM(B22/5*100/B19)</f>
        <v>24.693333333333335</v>
      </c>
      <c r="C23" s="83">
        <f t="shared" ref="C23:E23" si="10">SUM(C22/5*100/C19)</f>
        <v>21.697826086956521</v>
      </c>
      <c r="D23" s="83">
        <f t="shared" si="10"/>
        <v>21.476762402088774</v>
      </c>
      <c r="E23" s="83">
        <f t="shared" si="10"/>
        <v>22.427279411764705</v>
      </c>
      <c r="F23" s="61">
        <f>SUM(F22/5)</f>
        <v>22.427279411764705</v>
      </c>
      <c r="G23" s="61">
        <f t="shared" ref="G23:N23" si="11">SUM(G22/5*100/G19)</f>
        <v>29.028571428571432</v>
      </c>
      <c r="H23" s="61">
        <f t="shared" si="11"/>
        <v>27.587500000000002</v>
      </c>
      <c r="I23" s="61">
        <f t="shared" si="11"/>
        <v>20.648888888888884</v>
      </c>
      <c r="J23" s="61">
        <f t="shared" si="11"/>
        <v>33.002857142857138</v>
      </c>
      <c r="K23" s="61">
        <f t="shared" si="11"/>
        <v>24.148166666666665</v>
      </c>
      <c r="L23" s="61">
        <f t="shared" si="11"/>
        <v>37.347999999999992</v>
      </c>
      <c r="M23" s="61">
        <f t="shared" si="11"/>
        <v>35.054166666666667</v>
      </c>
      <c r="N23" s="61">
        <f t="shared" si="11"/>
        <v>34.133333333333333</v>
      </c>
    </row>
    <row r="25" spans="1:14" x14ac:dyDescent="0.25">
      <c r="G25" s="67"/>
    </row>
    <row r="28" spans="1:14" x14ac:dyDescent="0.25">
      <c r="G28" s="67"/>
    </row>
  </sheetData>
  <mergeCells count="11">
    <mergeCell ref="A3:N3"/>
    <mergeCell ref="N5:N6"/>
    <mergeCell ref="M5:M6"/>
    <mergeCell ref="L5:L6"/>
    <mergeCell ref="K5:K6"/>
    <mergeCell ref="J5:J6"/>
    <mergeCell ref="E5:F5"/>
    <mergeCell ref="A5:A6"/>
    <mergeCell ref="I5:I6"/>
    <mergeCell ref="H5:H6"/>
    <mergeCell ref="G5:G6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topLeftCell="A2" zoomScaleNormal="100" workbookViewId="0">
      <selection activeCell="R17" sqref="R17"/>
    </sheetView>
  </sheetViews>
  <sheetFormatPr defaultRowHeight="15" x14ac:dyDescent="0.25"/>
  <cols>
    <col min="1" max="1" width="22.7109375" customWidth="1"/>
    <col min="2" max="2" width="9.5703125" customWidth="1"/>
    <col min="3" max="4" width="10.140625" customWidth="1"/>
    <col min="5" max="5" width="10.85546875" customWidth="1"/>
    <col min="6" max="6" width="16.5703125" customWidth="1"/>
    <col min="7" max="7" width="8" customWidth="1"/>
    <col min="8" max="8" width="8.140625" customWidth="1"/>
    <col min="10" max="10" width="8.28515625" customWidth="1"/>
  </cols>
  <sheetData>
    <row r="3" spans="1:14" ht="18.75" x14ac:dyDescent="0.3">
      <c r="A3" s="103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25">
      <c r="A4" s="1"/>
      <c r="B4" s="1"/>
      <c r="C4" s="1"/>
      <c r="D4" s="1"/>
      <c r="E4" s="1"/>
      <c r="F4" s="1"/>
    </row>
    <row r="5" spans="1:14" ht="15.75" customHeight="1" x14ac:dyDescent="0.25">
      <c r="A5" s="107" t="s">
        <v>110</v>
      </c>
      <c r="B5" s="78" t="s">
        <v>182</v>
      </c>
      <c r="C5" s="78" t="s">
        <v>8</v>
      </c>
      <c r="D5" s="78" t="s">
        <v>9</v>
      </c>
      <c r="E5" s="106" t="s">
        <v>114</v>
      </c>
      <c r="F5" s="106"/>
      <c r="G5" s="104" t="s">
        <v>138</v>
      </c>
      <c r="H5" s="104" t="s">
        <v>139</v>
      </c>
      <c r="I5" s="104" t="s">
        <v>140</v>
      </c>
      <c r="J5" s="104" t="s">
        <v>141</v>
      </c>
      <c r="K5" s="104" t="s">
        <v>142</v>
      </c>
      <c r="L5" s="104" t="s">
        <v>143</v>
      </c>
      <c r="M5" s="104" t="s">
        <v>144</v>
      </c>
      <c r="N5" s="104" t="s">
        <v>145</v>
      </c>
    </row>
    <row r="6" spans="1:14" ht="15.75" x14ac:dyDescent="0.25">
      <c r="A6" s="107"/>
      <c r="B6" s="58" t="s">
        <v>188</v>
      </c>
      <c r="C6" s="58" t="s">
        <v>188</v>
      </c>
      <c r="D6" s="58" t="s">
        <v>188</v>
      </c>
      <c r="E6" s="41" t="s">
        <v>121</v>
      </c>
      <c r="F6" s="41" t="s">
        <v>122</v>
      </c>
      <c r="G6" s="105"/>
      <c r="H6" s="105"/>
      <c r="I6" s="105"/>
      <c r="J6" s="105"/>
      <c r="K6" s="105"/>
      <c r="L6" s="105"/>
      <c r="M6" s="105"/>
      <c r="N6" s="105"/>
    </row>
    <row r="7" spans="1:14" ht="15.75" x14ac:dyDescent="0.25">
      <c r="A7" s="41">
        <v>1</v>
      </c>
      <c r="B7" s="42">
        <f>'1,2'!D21</f>
        <v>28.31</v>
      </c>
      <c r="C7" s="42">
        <f>'1,2'!E21</f>
        <v>22.98</v>
      </c>
      <c r="D7" s="42">
        <f>'1,2'!F21</f>
        <v>121.04</v>
      </c>
      <c r="E7" s="42">
        <f>'1,2'!G21</f>
        <v>841.4</v>
      </c>
      <c r="F7" s="43">
        <f>SUM(E7*100/E19)</f>
        <v>30.933823529411764</v>
      </c>
      <c r="G7" s="42">
        <f>'1,2'!I21</f>
        <v>0.55300000000000005</v>
      </c>
      <c r="H7" s="42">
        <f>'1,2'!J21</f>
        <v>0.441</v>
      </c>
      <c r="I7" s="42">
        <f>'1,2'!K21</f>
        <v>340.08000000000004</v>
      </c>
      <c r="J7" s="42">
        <f>'1,2'!L21</f>
        <v>45.919999999999995</v>
      </c>
      <c r="K7" s="42">
        <f>'1,2'!M21</f>
        <v>205.48999999999998</v>
      </c>
      <c r="L7" s="42">
        <f>'1,2'!N21</f>
        <v>134.64000000000001</v>
      </c>
      <c r="M7" s="42">
        <f>'1,2'!O21</f>
        <v>499.62</v>
      </c>
      <c r="N7" s="42">
        <f>'1,2'!P21</f>
        <v>8.0500000000000007</v>
      </c>
    </row>
    <row r="8" spans="1:14" ht="15.75" x14ac:dyDescent="0.25">
      <c r="A8" s="41">
        <v>2</v>
      </c>
      <c r="B8" s="42">
        <f>'1,2'!D39</f>
        <v>26.959999999999997</v>
      </c>
      <c r="C8" s="42">
        <f>'1,2'!E39</f>
        <v>33.89</v>
      </c>
      <c r="D8" s="42">
        <f>'1,2'!F39</f>
        <v>110.74000000000001</v>
      </c>
      <c r="E8" s="42">
        <f>'1,2'!G39</f>
        <v>950.47</v>
      </c>
      <c r="F8" s="43">
        <f>E8*100/E19</f>
        <v>34.943750000000001</v>
      </c>
      <c r="G8" s="42">
        <f>'1,2'!I39</f>
        <v>0.35200000000000004</v>
      </c>
      <c r="H8" s="42">
        <f>'1,2'!J39</f>
        <v>0.79400000000000004</v>
      </c>
      <c r="I8" s="42">
        <f>'1,2'!K39</f>
        <v>533.18000000000006</v>
      </c>
      <c r="J8" s="42">
        <f>'1,2'!L39</f>
        <v>18.82</v>
      </c>
      <c r="K8" s="42">
        <f>'1,2'!M39</f>
        <v>633.47</v>
      </c>
      <c r="L8" s="42">
        <f>'1,2'!N39</f>
        <v>134.57999999999998</v>
      </c>
      <c r="M8" s="42">
        <f>'1,2'!O39</f>
        <v>670.8</v>
      </c>
      <c r="N8" s="42">
        <f>'1,2'!P39</f>
        <v>10.06</v>
      </c>
    </row>
    <row r="9" spans="1:14" ht="15.75" x14ac:dyDescent="0.25">
      <c r="A9" s="41">
        <v>3</v>
      </c>
      <c r="B9" s="42">
        <f>'3,4'!D18</f>
        <v>42.410000000000004</v>
      </c>
      <c r="C9" s="42">
        <f>'3,4'!E18</f>
        <v>34.53</v>
      </c>
      <c r="D9" s="42">
        <f>'3,4'!F18</f>
        <v>108.85</v>
      </c>
      <c r="E9" s="42">
        <f>'3,4'!G18</f>
        <v>862.95</v>
      </c>
      <c r="F9" s="43">
        <f>E9*100/E19</f>
        <v>31.726102941176471</v>
      </c>
      <c r="G9" s="42">
        <f>'3,4'!I18</f>
        <v>0.72600000000000009</v>
      </c>
      <c r="H9" s="42">
        <f>'3,4'!J18</f>
        <v>0.91550000000000009</v>
      </c>
      <c r="I9" s="42">
        <f>'3,4'!K18</f>
        <v>249.98000000000002</v>
      </c>
      <c r="J9" s="42">
        <f>'3,4'!L18</f>
        <v>69.650000000000006</v>
      </c>
      <c r="K9" s="42">
        <f>'3,4'!M18</f>
        <v>340.50000000000006</v>
      </c>
      <c r="L9" s="42">
        <f>'3,4'!N18</f>
        <v>191.20000000000002</v>
      </c>
      <c r="M9" s="42">
        <f>'3,4'!O18</f>
        <v>646.06000000000006</v>
      </c>
      <c r="N9" s="42">
        <f>'3,4'!P18</f>
        <v>8.91</v>
      </c>
    </row>
    <row r="10" spans="1:14" ht="15.75" x14ac:dyDescent="0.25">
      <c r="A10" s="41">
        <v>4</v>
      </c>
      <c r="B10" s="42">
        <f>'3,4'!D39</f>
        <v>32.479999999999997</v>
      </c>
      <c r="C10" s="42">
        <f>'3,4'!E39</f>
        <v>36.049999999999997</v>
      </c>
      <c r="D10" s="42">
        <f>'3,4'!F39</f>
        <v>119.03</v>
      </c>
      <c r="E10" s="42">
        <f>'3,4'!G39</f>
        <v>916.2</v>
      </c>
      <c r="F10" s="43">
        <f>E10*100/E19</f>
        <v>33.683823529411768</v>
      </c>
      <c r="G10" s="42">
        <f>'3,4'!I39</f>
        <v>0.50700000000000012</v>
      </c>
      <c r="H10" s="42">
        <f>'3,4'!J39</f>
        <v>0.63650000000000007</v>
      </c>
      <c r="I10" s="42">
        <f>'3,4'!K39</f>
        <v>497.2</v>
      </c>
      <c r="J10" s="42">
        <f>'3,4'!L39</f>
        <v>69.37</v>
      </c>
      <c r="K10" s="42">
        <f>'3,4'!M39</f>
        <v>504.98</v>
      </c>
      <c r="L10" s="42">
        <f>'3,4'!N39</f>
        <v>173.05999999999997</v>
      </c>
      <c r="M10" s="42">
        <f>'3,4'!O39</f>
        <v>632.62</v>
      </c>
      <c r="N10" s="42">
        <f>'3,4'!P39</f>
        <v>8.4599999999999991</v>
      </c>
    </row>
    <row r="11" spans="1:14" ht="15.75" x14ac:dyDescent="0.25">
      <c r="A11" s="41">
        <v>5</v>
      </c>
      <c r="B11" s="42">
        <f>'5,6'!D17</f>
        <v>27.91</v>
      </c>
      <c r="C11" s="42">
        <f>'5,6'!E17</f>
        <v>32.03</v>
      </c>
      <c r="D11" s="42">
        <f>'5,6'!F17</f>
        <v>118.18</v>
      </c>
      <c r="E11" s="42">
        <f>'5,6'!G17</f>
        <v>850.92</v>
      </c>
      <c r="F11" s="43">
        <f>E11*100/E19</f>
        <v>31.283823529411766</v>
      </c>
      <c r="G11" s="42">
        <f>'5,6'!I17</f>
        <v>0.34800000000000003</v>
      </c>
      <c r="H11" s="42">
        <f>'5,6'!J17</f>
        <v>0.51050000000000006</v>
      </c>
      <c r="I11" s="42">
        <f>'5,6'!K17</f>
        <v>366.24</v>
      </c>
      <c r="J11" s="42">
        <f>'5,6'!L17</f>
        <v>19.32</v>
      </c>
      <c r="K11" s="42">
        <f>'5,6'!M17</f>
        <v>442.22</v>
      </c>
      <c r="L11" s="42">
        <f>'5,6'!N17</f>
        <v>179.57999999999998</v>
      </c>
      <c r="M11" s="42">
        <f>'5,6'!O17</f>
        <v>584.61</v>
      </c>
      <c r="N11" s="42">
        <f>'5,6'!P17</f>
        <v>5.8000000000000007</v>
      </c>
    </row>
    <row r="12" spans="1:14" ht="15.75" x14ac:dyDescent="0.25">
      <c r="A12" s="41">
        <v>6</v>
      </c>
      <c r="B12" s="42">
        <f>'5,6'!D36</f>
        <v>30.99</v>
      </c>
      <c r="C12" s="42">
        <f>'5,6'!E36</f>
        <v>34.269999999999996</v>
      </c>
      <c r="D12" s="42">
        <f>'5,6'!F36</f>
        <v>108.35000000000001</v>
      </c>
      <c r="E12" s="42">
        <f>'5,6'!G36</f>
        <v>860.81000000000006</v>
      </c>
      <c r="F12" s="43">
        <f>E12*100/E19</f>
        <v>31.647426470588236</v>
      </c>
      <c r="G12" s="42">
        <f>'5,6'!I36</f>
        <v>0.39500000000000002</v>
      </c>
      <c r="H12" s="42">
        <f>'5,6'!J36</f>
        <v>0.32550000000000001</v>
      </c>
      <c r="I12" s="42">
        <f>'5,6'!K36</f>
        <v>318.95</v>
      </c>
      <c r="J12" s="42">
        <f>'5,6'!L36</f>
        <v>80.78</v>
      </c>
      <c r="K12" s="42">
        <f>'5,6'!M36</f>
        <v>370.65000000000003</v>
      </c>
      <c r="L12" s="42">
        <f>'5,6'!N36</f>
        <v>115.22</v>
      </c>
      <c r="M12" s="42">
        <f>'5,6'!O36</f>
        <v>599.70999999999992</v>
      </c>
      <c r="N12" s="42">
        <f>'5,6'!P36</f>
        <v>8.2900000000000009</v>
      </c>
    </row>
    <row r="13" spans="1:14" ht="15.75" x14ac:dyDescent="0.25">
      <c r="A13" s="41">
        <v>7</v>
      </c>
      <c r="B13" s="42">
        <f>'7,8'!D17</f>
        <v>35.01</v>
      </c>
      <c r="C13" s="42">
        <f>'7,8'!E17</f>
        <v>38.43</v>
      </c>
      <c r="D13" s="42">
        <f>'7,8'!F17</f>
        <v>125.64</v>
      </c>
      <c r="E13" s="42">
        <f>'7,8'!G17</f>
        <v>928.68999999999994</v>
      </c>
      <c r="F13" s="43">
        <f>E13*100/E19</f>
        <v>34.143014705882351</v>
      </c>
      <c r="G13" s="42">
        <f>'7,8'!I17</f>
        <v>0.33200000000000002</v>
      </c>
      <c r="H13" s="42">
        <f>'7,8'!J17</f>
        <v>0.60250000000000004</v>
      </c>
      <c r="I13" s="42">
        <f>'7,8'!K17</f>
        <v>1414.7</v>
      </c>
      <c r="J13" s="42">
        <f>'7,8'!L17</f>
        <v>6.3299999999999992</v>
      </c>
      <c r="K13" s="42">
        <f>'7,8'!M17</f>
        <v>631.61</v>
      </c>
      <c r="L13" s="42">
        <f>'7,8'!N17</f>
        <v>144.54000000000002</v>
      </c>
      <c r="M13" s="42">
        <f>'7,8'!O17</f>
        <v>644.59</v>
      </c>
      <c r="N13" s="42">
        <f>'7,8'!P17</f>
        <v>5.43</v>
      </c>
    </row>
    <row r="14" spans="1:14" ht="15.75" x14ac:dyDescent="0.25">
      <c r="A14" s="41">
        <v>8</v>
      </c>
      <c r="B14" s="42">
        <f>'7,8'!D38</f>
        <v>30.839999999999996</v>
      </c>
      <c r="C14" s="42">
        <f>'7,8'!E38</f>
        <v>30.370000000000005</v>
      </c>
      <c r="D14" s="42">
        <f>'7,8'!F38</f>
        <v>123.28</v>
      </c>
      <c r="E14" s="42">
        <f>'7,8'!G38</f>
        <v>879.88</v>
      </c>
      <c r="F14" s="43">
        <f>E14*100/E19</f>
        <v>32.348529411764709</v>
      </c>
      <c r="G14" s="42">
        <f>'7,8'!I38</f>
        <v>2.4089999999999998</v>
      </c>
      <c r="H14" s="42">
        <f>'7,8'!J38</f>
        <v>0.32250000000000001</v>
      </c>
      <c r="I14" s="42">
        <f>'7,8'!K38</f>
        <v>369.63499999999999</v>
      </c>
      <c r="J14" s="42">
        <f>'7,8'!L38</f>
        <v>40.61</v>
      </c>
      <c r="K14" s="42">
        <f>'7,8'!M38</f>
        <v>173.31</v>
      </c>
      <c r="L14" s="42">
        <f>'7,8'!N38</f>
        <v>104.79700000000001</v>
      </c>
      <c r="M14" s="42">
        <f>'7,8'!O38</f>
        <v>478.64</v>
      </c>
      <c r="N14" s="42">
        <f>'7,8'!P38</f>
        <v>8.81</v>
      </c>
    </row>
    <row r="15" spans="1:14" ht="15.75" x14ac:dyDescent="0.25">
      <c r="A15" s="41">
        <v>9</v>
      </c>
      <c r="B15" s="42">
        <f>'9,10'!D18</f>
        <v>28.09</v>
      </c>
      <c r="C15" s="42">
        <f>'9,10'!E18</f>
        <v>22.869999999999997</v>
      </c>
      <c r="D15" s="42">
        <f>'9,10'!F18</f>
        <v>143.07000000000002</v>
      </c>
      <c r="E15" s="42">
        <f>'9,10'!G18</f>
        <v>897.65999999999985</v>
      </c>
      <c r="F15" s="43">
        <f>E15*100/E19</f>
        <v>33.002205882352939</v>
      </c>
      <c r="G15" s="42">
        <f>'9,10'!I18</f>
        <v>0.4820000000000001</v>
      </c>
      <c r="H15" s="42">
        <f>'9,10'!J18</f>
        <v>3.2705000000000002</v>
      </c>
      <c r="I15" s="42">
        <f>'9,10'!K18</f>
        <v>224.89</v>
      </c>
      <c r="J15" s="42">
        <f>'9,10'!L18</f>
        <v>104.74</v>
      </c>
      <c r="K15" s="42">
        <f>'9,10'!M18</f>
        <v>268.40999999999997</v>
      </c>
      <c r="L15" s="42">
        <f>'9,10'!N18</f>
        <v>129.22</v>
      </c>
      <c r="M15" s="42">
        <f>'9,10'!O18</f>
        <v>628.66000000000008</v>
      </c>
      <c r="N15" s="42">
        <f>'9,10'!P18</f>
        <v>10.37</v>
      </c>
    </row>
    <row r="16" spans="1:14" ht="15.75" x14ac:dyDescent="0.25">
      <c r="A16" s="41">
        <v>10</v>
      </c>
      <c r="B16" s="42">
        <f>'9,10'!D36</f>
        <v>34.410000000000004</v>
      </c>
      <c r="C16" s="42">
        <f>'9,10'!E36</f>
        <v>36.979999999999997</v>
      </c>
      <c r="D16" s="42">
        <f>'9,10'!F36</f>
        <v>131.89000000000001</v>
      </c>
      <c r="E16" s="42">
        <f>'9,10'!G36</f>
        <v>921.13999999999987</v>
      </c>
      <c r="F16" s="43">
        <f>E16*100/E19</f>
        <v>33.865441176470583</v>
      </c>
      <c r="G16" s="42">
        <f>'9,10'!I36</f>
        <v>0.39</v>
      </c>
      <c r="H16" s="42">
        <f>'9,10'!J36</f>
        <v>0.53649999999999998</v>
      </c>
      <c r="I16" s="42">
        <f>'9,10'!K36</f>
        <v>952.08000000000015</v>
      </c>
      <c r="J16" s="42">
        <f>'9,10'!L36</f>
        <v>18.39</v>
      </c>
      <c r="K16" s="42">
        <f>'9,10'!M36</f>
        <v>408.56000000000006</v>
      </c>
      <c r="L16" s="42">
        <f>'9,10'!N36</f>
        <v>139.11000000000001</v>
      </c>
      <c r="M16" s="42">
        <f>'9,10'!O36</f>
        <v>573.87</v>
      </c>
      <c r="N16" s="42">
        <f>'9,10'!P36</f>
        <v>7.43</v>
      </c>
    </row>
    <row r="17" spans="1:14" ht="15.75" x14ac:dyDescent="0.25">
      <c r="A17" s="41" t="s">
        <v>117</v>
      </c>
      <c r="B17" s="42">
        <f t="shared" ref="B17:N17" si="0">SUM(B7:B16)</f>
        <v>317.41000000000003</v>
      </c>
      <c r="C17" s="42">
        <f t="shared" si="0"/>
        <v>322.40000000000003</v>
      </c>
      <c r="D17" s="42">
        <f t="shared" si="0"/>
        <v>1210.07</v>
      </c>
      <c r="E17" s="42">
        <f t="shared" si="0"/>
        <v>8910.119999999999</v>
      </c>
      <c r="F17" s="43">
        <f t="shared" si="0"/>
        <v>327.57794117647063</v>
      </c>
      <c r="G17" s="42">
        <f t="shared" si="0"/>
        <v>6.4939999999999998</v>
      </c>
      <c r="H17" s="42">
        <f t="shared" si="0"/>
        <v>8.3550000000000004</v>
      </c>
      <c r="I17" s="42">
        <f t="shared" si="0"/>
        <v>5266.9350000000004</v>
      </c>
      <c r="J17" s="42">
        <f t="shared" si="0"/>
        <v>473.93</v>
      </c>
      <c r="K17" s="42">
        <f t="shared" si="0"/>
        <v>3979.2</v>
      </c>
      <c r="L17" s="42">
        <f t="shared" si="0"/>
        <v>1445.9470000000001</v>
      </c>
      <c r="M17" s="42">
        <f t="shared" si="0"/>
        <v>5959.18</v>
      </c>
      <c r="N17" s="42">
        <f t="shared" si="0"/>
        <v>81.610000000000014</v>
      </c>
    </row>
    <row r="18" spans="1:14" ht="15.75" x14ac:dyDescent="0.25">
      <c r="A18" s="41" t="s">
        <v>118</v>
      </c>
      <c r="B18" s="42">
        <f t="shared" ref="B18:N18" si="1">SUM(B17/10)</f>
        <v>31.741000000000003</v>
      </c>
      <c r="C18" s="42">
        <f t="shared" si="1"/>
        <v>32.24</v>
      </c>
      <c r="D18" s="42">
        <f t="shared" si="1"/>
        <v>121.00699999999999</v>
      </c>
      <c r="E18" s="42">
        <f t="shared" si="1"/>
        <v>891.01199999999994</v>
      </c>
      <c r="F18" s="43">
        <f t="shared" si="1"/>
        <v>32.757794117647066</v>
      </c>
      <c r="G18" s="42">
        <f t="shared" si="1"/>
        <v>0.64939999999999998</v>
      </c>
      <c r="H18" s="42">
        <f t="shared" si="1"/>
        <v>0.83550000000000002</v>
      </c>
      <c r="I18" s="42">
        <f t="shared" si="1"/>
        <v>526.69350000000009</v>
      </c>
      <c r="J18" s="42">
        <f t="shared" si="1"/>
        <v>47.393000000000001</v>
      </c>
      <c r="K18" s="42">
        <f t="shared" si="1"/>
        <v>397.91999999999996</v>
      </c>
      <c r="L18" s="42">
        <f t="shared" si="1"/>
        <v>144.59470000000002</v>
      </c>
      <c r="M18" s="42">
        <f t="shared" si="1"/>
        <v>595.91800000000001</v>
      </c>
      <c r="N18" s="42">
        <f t="shared" si="1"/>
        <v>8.1610000000000014</v>
      </c>
    </row>
    <row r="19" spans="1:14" ht="15.75" x14ac:dyDescent="0.25">
      <c r="A19" s="41" t="s">
        <v>119</v>
      </c>
      <c r="B19" s="41">
        <v>90</v>
      </c>
      <c r="C19" s="41">
        <v>92</v>
      </c>
      <c r="D19" s="41">
        <v>383</v>
      </c>
      <c r="E19" s="41">
        <v>2720</v>
      </c>
      <c r="F19" s="41" t="s">
        <v>125</v>
      </c>
      <c r="G19" s="41">
        <v>1.4</v>
      </c>
      <c r="H19" s="41">
        <v>1.6</v>
      </c>
      <c r="I19" s="41">
        <v>900</v>
      </c>
      <c r="J19" s="41">
        <v>70</v>
      </c>
      <c r="K19" s="41">
        <v>1200</v>
      </c>
      <c r="L19" s="41">
        <v>300</v>
      </c>
      <c r="M19" s="41">
        <v>1200</v>
      </c>
      <c r="N19" s="41">
        <v>18</v>
      </c>
    </row>
    <row r="20" spans="1:14" ht="15.75" x14ac:dyDescent="0.25">
      <c r="A20" s="79" t="s">
        <v>185</v>
      </c>
      <c r="B20" s="42">
        <f>SUM(B7:B11)</f>
        <v>158.07</v>
      </c>
      <c r="C20" s="43">
        <f>SUM(C7:C11)</f>
        <v>159.48000000000002</v>
      </c>
      <c r="D20" s="43">
        <f t="shared" ref="D20:E20" si="2">SUM(D7:D11)</f>
        <v>577.83999999999992</v>
      </c>
      <c r="E20" s="43">
        <f t="shared" si="2"/>
        <v>4421.9399999999996</v>
      </c>
      <c r="F20" s="60">
        <f t="shared" ref="F20:N20" si="3">SUM(F7:F11)</f>
        <v>162.57132352941176</v>
      </c>
      <c r="G20" s="60">
        <f t="shared" si="3"/>
        <v>2.4860000000000002</v>
      </c>
      <c r="H20" s="60">
        <f t="shared" si="3"/>
        <v>3.2974999999999999</v>
      </c>
      <c r="I20" s="60">
        <f t="shared" si="3"/>
        <v>1986.6800000000003</v>
      </c>
      <c r="J20" s="60">
        <f t="shared" si="3"/>
        <v>223.07999999999998</v>
      </c>
      <c r="K20" s="60">
        <f t="shared" si="3"/>
        <v>2126.66</v>
      </c>
      <c r="L20" s="60">
        <f t="shared" si="3"/>
        <v>813.06</v>
      </c>
      <c r="M20" s="60">
        <f t="shared" si="3"/>
        <v>3033.71</v>
      </c>
      <c r="N20" s="60">
        <f t="shared" si="3"/>
        <v>41.28</v>
      </c>
    </row>
    <row r="21" spans="1:14" ht="15.75" x14ac:dyDescent="0.25">
      <c r="A21" s="80" t="s">
        <v>187</v>
      </c>
      <c r="B21" s="62">
        <f>SUM(B20/5*100/B19)</f>
        <v>35.126666666666665</v>
      </c>
      <c r="C21" s="62">
        <f t="shared" ref="C21:E21" si="4">SUM(C20/5*100/C19)</f>
        <v>34.669565217391309</v>
      </c>
      <c r="D21" s="62">
        <f t="shared" si="4"/>
        <v>30.174412532637074</v>
      </c>
      <c r="E21" s="62">
        <f t="shared" si="4"/>
        <v>32.514264705882347</v>
      </c>
      <c r="F21" s="61">
        <f>SUM(F20/5)</f>
        <v>32.514264705882354</v>
      </c>
      <c r="G21" s="61">
        <f t="shared" ref="G21:N21" si="5">SUM(G20/5*100/G19)</f>
        <v>35.51428571428572</v>
      </c>
      <c r="H21" s="61">
        <f t="shared" si="5"/>
        <v>41.21875</v>
      </c>
      <c r="I21" s="61">
        <f t="shared" si="5"/>
        <v>44.148444444444451</v>
      </c>
      <c r="J21" s="61">
        <f t="shared" si="5"/>
        <v>63.737142857142864</v>
      </c>
      <c r="K21" s="61">
        <f t="shared" si="5"/>
        <v>35.444333333333333</v>
      </c>
      <c r="L21" s="61">
        <f t="shared" si="5"/>
        <v>54.203999999999994</v>
      </c>
      <c r="M21" s="61">
        <f t="shared" si="5"/>
        <v>50.561833333333333</v>
      </c>
      <c r="N21" s="61">
        <f t="shared" si="5"/>
        <v>45.866666666666667</v>
      </c>
    </row>
    <row r="22" spans="1:14" ht="15.75" x14ac:dyDescent="0.25">
      <c r="A22" s="79" t="s">
        <v>186</v>
      </c>
      <c r="B22" s="42">
        <f>SUM(B12:B16)</f>
        <v>159.34</v>
      </c>
      <c r="C22" s="42">
        <f t="shared" ref="C22:E22" si="6">SUM(C12:C16)</f>
        <v>162.91999999999999</v>
      </c>
      <c r="D22" s="42">
        <f t="shared" si="6"/>
        <v>632.23</v>
      </c>
      <c r="E22" s="42">
        <f t="shared" si="6"/>
        <v>4488.18</v>
      </c>
      <c r="F22" s="60">
        <f t="shared" ref="F22:N22" si="7">SUM(F12:F16)</f>
        <v>165.00661764705882</v>
      </c>
      <c r="G22" s="60">
        <f t="shared" si="7"/>
        <v>4.008</v>
      </c>
      <c r="H22" s="60">
        <f t="shared" si="7"/>
        <v>5.057500000000001</v>
      </c>
      <c r="I22" s="60">
        <f t="shared" si="7"/>
        <v>3280.2550000000001</v>
      </c>
      <c r="J22" s="60">
        <f t="shared" si="7"/>
        <v>250.84999999999997</v>
      </c>
      <c r="K22" s="60">
        <f t="shared" si="7"/>
        <v>1852.54</v>
      </c>
      <c r="L22" s="60">
        <f t="shared" si="7"/>
        <v>632.88700000000006</v>
      </c>
      <c r="M22" s="60">
        <f t="shared" si="7"/>
        <v>2925.4700000000003</v>
      </c>
      <c r="N22" s="60">
        <f t="shared" si="7"/>
        <v>40.33</v>
      </c>
    </row>
    <row r="23" spans="1:14" ht="15.75" x14ac:dyDescent="0.25">
      <c r="A23" s="80" t="s">
        <v>187</v>
      </c>
      <c r="B23" s="62">
        <f>SUM(B22/5*100/B19)</f>
        <v>35.408888888888889</v>
      </c>
      <c r="C23" s="62">
        <f t="shared" ref="C23:E23" si="8">SUM(C22/5*100/C19)</f>
        <v>35.417391304347824</v>
      </c>
      <c r="D23" s="62">
        <f t="shared" si="8"/>
        <v>33.014621409921673</v>
      </c>
      <c r="E23" s="62">
        <f t="shared" si="8"/>
        <v>33.001323529411764</v>
      </c>
      <c r="F23" s="61">
        <f>SUM(F22/5)</f>
        <v>33.001323529411764</v>
      </c>
      <c r="G23" s="61">
        <f t="shared" ref="G23:N23" si="9">SUM(G22/5*100/G19)</f>
        <v>57.25714285714286</v>
      </c>
      <c r="H23" s="61">
        <f t="shared" si="9"/>
        <v>63.218750000000021</v>
      </c>
      <c r="I23" s="61">
        <f t="shared" si="9"/>
        <v>72.894555555555556</v>
      </c>
      <c r="J23" s="61">
        <f t="shared" si="9"/>
        <v>71.671428571428564</v>
      </c>
      <c r="K23" s="61">
        <f t="shared" si="9"/>
        <v>30.875666666666664</v>
      </c>
      <c r="L23" s="61">
        <f t="shared" si="9"/>
        <v>42.192466666666675</v>
      </c>
      <c r="M23" s="61">
        <f t="shared" si="9"/>
        <v>48.757833333333338</v>
      </c>
      <c r="N23" s="61">
        <f t="shared" si="9"/>
        <v>44.811111111111103</v>
      </c>
    </row>
  </sheetData>
  <mergeCells count="11"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E5:F5"/>
    <mergeCell ref="L5:L6"/>
  </mergeCell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workbookViewId="0">
      <selection activeCell="P14" sqref="P14"/>
    </sheetView>
  </sheetViews>
  <sheetFormatPr defaultRowHeight="15" x14ac:dyDescent="0.25"/>
  <cols>
    <col min="1" max="1" width="20.5703125" customWidth="1"/>
    <col min="2" max="2" width="10" customWidth="1"/>
    <col min="3" max="3" width="10.5703125" customWidth="1"/>
    <col min="4" max="4" width="12.5703125" customWidth="1"/>
    <col min="5" max="5" width="13.5703125" customWidth="1"/>
    <col min="6" max="6" width="16.42578125" customWidth="1"/>
    <col min="7" max="8" width="7.85546875" customWidth="1"/>
    <col min="9" max="9" width="9.28515625" customWidth="1"/>
    <col min="10" max="10" width="8.140625" customWidth="1"/>
    <col min="11" max="14" width="9.28515625" bestFit="1" customWidth="1"/>
  </cols>
  <sheetData>
    <row r="3" spans="1:14" ht="18.75" x14ac:dyDescent="0.3">
      <c r="A3" s="103" t="s">
        <v>251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.75" x14ac:dyDescent="0.25">
      <c r="A4" s="40"/>
      <c r="B4" s="40"/>
      <c r="C4" s="40"/>
      <c r="D4" s="40"/>
      <c r="E4" s="40"/>
      <c r="F4" s="40"/>
    </row>
    <row r="5" spans="1:14" ht="18.75" customHeight="1" x14ac:dyDescent="0.25">
      <c r="A5" s="107" t="s">
        <v>110</v>
      </c>
      <c r="B5" s="107" t="s">
        <v>111</v>
      </c>
      <c r="C5" s="107" t="s">
        <v>112</v>
      </c>
      <c r="D5" s="107" t="s">
        <v>113</v>
      </c>
      <c r="E5" s="106" t="s">
        <v>114</v>
      </c>
      <c r="F5" s="106"/>
      <c r="G5" s="104" t="s">
        <v>138</v>
      </c>
      <c r="H5" s="104" t="s">
        <v>139</v>
      </c>
      <c r="I5" s="104" t="s">
        <v>140</v>
      </c>
      <c r="J5" s="104" t="s">
        <v>141</v>
      </c>
      <c r="K5" s="104" t="s">
        <v>142</v>
      </c>
      <c r="L5" s="104" t="s">
        <v>143</v>
      </c>
      <c r="M5" s="104" t="s">
        <v>144</v>
      </c>
      <c r="N5" s="104" t="s">
        <v>145</v>
      </c>
    </row>
    <row r="6" spans="1:14" ht="18.75" customHeight="1" x14ac:dyDescent="0.25">
      <c r="A6" s="107"/>
      <c r="B6" s="107"/>
      <c r="C6" s="107"/>
      <c r="D6" s="107"/>
      <c r="E6" s="41" t="s">
        <v>123</v>
      </c>
      <c r="F6" s="41" t="s">
        <v>124</v>
      </c>
      <c r="G6" s="105"/>
      <c r="H6" s="105"/>
      <c r="I6" s="105"/>
      <c r="J6" s="105"/>
      <c r="K6" s="105"/>
      <c r="L6" s="105"/>
      <c r="M6" s="105"/>
      <c r="N6" s="105"/>
    </row>
    <row r="7" spans="1:14" ht="15.75" x14ac:dyDescent="0.25">
      <c r="A7" s="41">
        <v>1</v>
      </c>
      <c r="B7" s="42">
        <f>'зав б.ж.у'!B7+'обед б.ж.у '!B7</f>
        <v>51.31</v>
      </c>
      <c r="C7" s="42">
        <f>'зав б.ж.у'!C7+'обед б.ж.у '!C7</f>
        <v>53.07</v>
      </c>
      <c r="D7" s="42">
        <f>'зав б.ж.у'!D7+'обед б.ж.у '!D7</f>
        <v>219.03000000000003</v>
      </c>
      <c r="E7" s="42">
        <f>'зав б.ж.у'!E7+'обед б.ж.у '!E7</f>
        <v>1441.51</v>
      </c>
      <c r="F7" s="43">
        <f>SUM(E7*100/E19)</f>
        <v>52.996691176470591</v>
      </c>
      <c r="G7" s="44">
        <f>'зав б.ж.у'!G7+'обед б.ж.у '!G7</f>
        <v>2.6839999999999997</v>
      </c>
      <c r="H7" s="44">
        <f>'зав б.ж.у'!H7+'обед б.ж.у '!H7</f>
        <v>0.80300000000000005</v>
      </c>
      <c r="I7" s="44">
        <f>'зав б.ж.у'!I7+'обед б.ж.у '!I7</f>
        <v>411.90000000000003</v>
      </c>
      <c r="J7" s="44">
        <f>'зав б.ж.у'!J7+'обед б.ж.у '!J7</f>
        <v>57.66</v>
      </c>
      <c r="K7" s="44">
        <f>'зав б.ж.у'!K7+'обед б.ж.у '!K7</f>
        <v>812.28000000000009</v>
      </c>
      <c r="L7" s="44">
        <f>'зав б.ж.у'!L7+'обед б.ж.у '!L7</f>
        <v>209.48000000000002</v>
      </c>
      <c r="M7" s="44">
        <f>'зав б.ж.у'!M7+'зав б.ж.у'!M7</f>
        <v>837.6</v>
      </c>
      <c r="N7" s="44">
        <f>'зав б.ж.у'!N7+'обед б.ж.у '!N7</f>
        <v>12.350000000000001</v>
      </c>
    </row>
    <row r="8" spans="1:14" ht="15.75" x14ac:dyDescent="0.25">
      <c r="A8" s="41">
        <v>2</v>
      </c>
      <c r="B8" s="42">
        <f>'зав б.ж.у'!B8+'обед б.ж.у '!B8</f>
        <v>49.569999999999993</v>
      </c>
      <c r="C8" s="42">
        <f>'зав б.ж.у'!C8+'обед б.ж.у '!C8</f>
        <v>51.28</v>
      </c>
      <c r="D8" s="42">
        <f>'зав б.ж.у'!D8+'обед б.ж.у '!D8</f>
        <v>205.39000000000001</v>
      </c>
      <c r="E8" s="42">
        <f>'зав б.ж.у'!E8+'обед б.ж.у '!E8</f>
        <v>1568.9</v>
      </c>
      <c r="F8" s="43">
        <f>E8*100/E19</f>
        <v>57.680147058823529</v>
      </c>
      <c r="G8" s="42">
        <f>'зав б.ж.у'!G8+'обед б.ж.у '!G8</f>
        <v>0.66400000000000003</v>
      </c>
      <c r="H8" s="42">
        <f>'зав б.ж.у'!H8+'обед б.ж.у '!H8</f>
        <v>1.19</v>
      </c>
      <c r="I8" s="42">
        <f>'зав б.ж.у'!I8+'обед б.ж.у '!I8</f>
        <v>741.58</v>
      </c>
      <c r="J8" s="42">
        <f>'зав б.ж.у'!J8+'обед б.ж.у '!J8</f>
        <v>60.39</v>
      </c>
      <c r="K8" s="42">
        <f>'зав б.ж.у'!K8+'обед б.ж.у '!K8</f>
        <v>990.32</v>
      </c>
      <c r="L8" s="42">
        <f>'зав б.ж.у'!L8+'обед б.ж.у '!L8</f>
        <v>300</v>
      </c>
      <c r="M8" s="42">
        <f>'зав б.ж.у'!M8+'обед б.ж.у '!M8</f>
        <v>1157.04</v>
      </c>
      <c r="N8" s="42">
        <f>'зав б.ж.у'!N8+'обед б.ж.у '!N8</f>
        <v>14.350000000000001</v>
      </c>
    </row>
    <row r="9" spans="1:14" ht="15.75" x14ac:dyDescent="0.25">
      <c r="A9" s="41">
        <v>3</v>
      </c>
      <c r="B9" s="42">
        <f>'зав б.ж.у'!B9+'обед б.ж.у '!B9</f>
        <v>66.42</v>
      </c>
      <c r="C9" s="42">
        <f>'3,4'!E10+'3,4'!E18</f>
        <v>62.26</v>
      </c>
      <c r="D9" s="42">
        <f>'3,4'!F10+'3,4'!F18</f>
        <v>217.09</v>
      </c>
      <c r="E9" s="42">
        <f>'3,4'!G10+'3,4'!G18</f>
        <v>1543.6200000000001</v>
      </c>
      <c r="F9" s="43">
        <f>E9*100/E19</f>
        <v>56.750735294117646</v>
      </c>
      <c r="G9" s="42">
        <f>'зав б.ж.у'!G9+'обед б.ж.у '!G9</f>
        <v>1.1740000000000002</v>
      </c>
      <c r="H9" s="42">
        <f>'зав б.ж.у'!H9+'обед б.ж.у '!H9</f>
        <v>1.2645000000000002</v>
      </c>
      <c r="I9" s="42">
        <f>'зав б.ж.у'!I9+'обед б.ж.у '!I9</f>
        <v>323.82000000000005</v>
      </c>
      <c r="J9" s="42">
        <f>'зав б.ж.у'!J9+'обед б.ж.у '!J9</f>
        <v>102.75</v>
      </c>
      <c r="K9" s="42">
        <f>'зав б.ж.у'!K9+'обед б.ж.у '!K9</f>
        <v>450.20000000000005</v>
      </c>
      <c r="L9" s="42">
        <f>'зав б.ж.у'!L9+'обед б.ж.у '!L9</f>
        <v>398.3</v>
      </c>
      <c r="M9" s="42">
        <f>'зав б.ж.у'!M9+'обед б.ж.у '!M9</f>
        <v>1134.6399999999999</v>
      </c>
      <c r="N9" s="42">
        <f>'зав б.ж.у'!N9+'обед б.ж.у '!N9</f>
        <v>18.79</v>
      </c>
    </row>
    <row r="10" spans="1:14" ht="15.75" x14ac:dyDescent="0.25">
      <c r="A10" s="41">
        <v>4</v>
      </c>
      <c r="B10" s="42">
        <f>'зав б.ж.у'!B10+'обед б.ж.у '!B10</f>
        <v>57.3</v>
      </c>
      <c r="C10" s="42">
        <f>'зав б.ж.у'!C10+'обед б.ж.у '!C10</f>
        <v>64.59</v>
      </c>
      <c r="D10" s="42">
        <f>'зав б.ж.у'!D10+'обед б.ж.у '!D10</f>
        <v>203.36</v>
      </c>
      <c r="E10" s="42">
        <f>'зав б.ж.у'!E10+'обед б.ж.у '!E10</f>
        <v>1604.47</v>
      </c>
      <c r="F10" s="43">
        <f>E10*100/E19</f>
        <v>58.98786764705882</v>
      </c>
      <c r="G10" s="42">
        <f>'зав б.ж.у'!G10+'обед б.ж.у '!G10</f>
        <v>0.71900000000000008</v>
      </c>
      <c r="H10" s="42">
        <f>'зав б.ж.у'!H10+'обед б.ж.у '!H10</f>
        <v>0.87450000000000006</v>
      </c>
      <c r="I10" s="42">
        <f>'зав б.ж.у'!I10+'обед б.ж.у '!I10</f>
        <v>1590.51</v>
      </c>
      <c r="J10" s="42">
        <f>'зав б.ж.у'!J10+'обед б.ж.у '!J10</f>
        <v>86.820000000000007</v>
      </c>
      <c r="K10" s="42">
        <f>'зав б.ж.у'!K10+'обед б.ж.у '!K10</f>
        <v>636.84</v>
      </c>
      <c r="L10" s="42">
        <f>'зав б.ж.у'!L10+'обед б.ж.у '!L10</f>
        <v>258.39999999999998</v>
      </c>
      <c r="M10" s="42">
        <f>'зав б.ж.у'!M10+'обед б.ж.у '!M10</f>
        <v>936.12</v>
      </c>
      <c r="N10" s="42">
        <f>'зав б.ж.у'!N10+'обед б.ж.у '!N10</f>
        <v>14.07</v>
      </c>
    </row>
    <row r="11" spans="1:14" ht="15.75" x14ac:dyDescent="0.25">
      <c r="A11" s="41">
        <v>5</v>
      </c>
      <c r="B11" s="42">
        <f>'зав б.ж.у'!B11+'обед б.ж.у '!B11</f>
        <v>45.64</v>
      </c>
      <c r="C11" s="42">
        <f>'5,6'!E10+'5,6'!E17</f>
        <v>44.57</v>
      </c>
      <c r="D11" s="42">
        <f>'5,6'!F10+'5,6'!F17</f>
        <v>211.09</v>
      </c>
      <c r="E11" s="42">
        <f>'5,6'!G10+'5,6'!G17</f>
        <v>1495.51</v>
      </c>
      <c r="F11" s="43">
        <f>E11*100/E19</f>
        <v>54.981985294117649</v>
      </c>
      <c r="G11" s="42">
        <f>'зав б.ж.у'!G11+'обед б.ж.у '!G11</f>
        <v>0.66200000000000003</v>
      </c>
      <c r="H11" s="42">
        <f>'зав б.ж.у'!H11+'обед б.ж.у '!H11</f>
        <v>0.75250000000000006</v>
      </c>
      <c r="I11" s="42">
        <f>'зав б.ж.у'!I11+'обед б.ж.у '!I11</f>
        <v>901.8</v>
      </c>
      <c r="J11" s="42">
        <f>'зав б.ж.у'!J11+'обед б.ж.у '!J11</f>
        <v>34.840000000000003</v>
      </c>
      <c r="K11" s="42">
        <f>'зав б.ж.у'!K11+'обед б.ж.у '!K11</f>
        <v>624.52</v>
      </c>
      <c r="L11" s="42">
        <f>'зав б.ж.у'!L11+'обед б.ж.у '!L11</f>
        <v>301.01</v>
      </c>
      <c r="M11" s="42">
        <f>'зав б.ж.у'!M11+'обед б.ж.у '!M11</f>
        <v>978.49</v>
      </c>
      <c r="N11" s="42">
        <f>'зав б.ж.у'!N11+'обед б.ж.у '!N11</f>
        <v>10.66</v>
      </c>
    </row>
    <row r="12" spans="1:14" ht="15.75" x14ac:dyDescent="0.25">
      <c r="A12" s="41">
        <v>6</v>
      </c>
      <c r="B12" s="42">
        <f>'зав б.ж.у'!B12+'обед б.ж.у '!B12</f>
        <v>49.709999999999994</v>
      </c>
      <c r="C12" s="42">
        <f>'зав б.ж.у'!C12+'обед б.ж.у '!C12</f>
        <v>50.98</v>
      </c>
      <c r="D12" s="42">
        <f>'зав б.ж.у'!D12+'обед б.ж.у '!D12</f>
        <v>180.41000000000003</v>
      </c>
      <c r="E12" s="42">
        <f>'зав б.ж.у'!E12+'обед б.ж.у '!E12</f>
        <v>1404.81</v>
      </c>
      <c r="F12" s="43">
        <f>E12*100/E19</f>
        <v>51.647426470588236</v>
      </c>
      <c r="G12" s="42">
        <f>'зав б.ж.у'!G12+'обед б.ж.у '!G12</f>
        <v>1.0190000000000001</v>
      </c>
      <c r="H12" s="42">
        <f>'зав б.ж.у'!H12+'обед б.ж.у '!H12</f>
        <v>0.93750000000000011</v>
      </c>
      <c r="I12" s="42">
        <f>'зав б.ж.у'!I12+'обед б.ж.у '!I12</f>
        <v>504.07</v>
      </c>
      <c r="J12" s="42">
        <f>'зав б.ж.у'!J12+'обед б.ж.у '!J12</f>
        <v>108.18</v>
      </c>
      <c r="K12" s="42">
        <f>'зав б.ж.у'!K12+'обед б.ж.у '!K12</f>
        <v>609.55000000000007</v>
      </c>
      <c r="L12" s="42">
        <f>'зав б.ж.у'!L12+'обед б.ж.у '!L12</f>
        <v>223.21999999999997</v>
      </c>
      <c r="M12" s="42">
        <f>'зав б.ж.у'!M12+'обед б.ж.у '!M12</f>
        <v>962.70999999999992</v>
      </c>
      <c r="N12" s="42">
        <f>'зав б.ж.у'!N12+'обед б.ж.у '!N12</f>
        <v>14.830000000000002</v>
      </c>
    </row>
    <row r="13" spans="1:14" ht="15.75" x14ac:dyDescent="0.25">
      <c r="A13" s="41">
        <v>7</v>
      </c>
      <c r="B13" s="42">
        <f>'7,8'!D10+'7,8'!D17</f>
        <v>57.069999999999993</v>
      </c>
      <c r="C13" s="42">
        <f>'7,8'!E10+'7,8'!E17</f>
        <v>55.739999999999995</v>
      </c>
      <c r="D13" s="42">
        <f>'7,8'!F10+'7,8'!F17</f>
        <v>220.49</v>
      </c>
      <c r="E13" s="42">
        <f>'7,8'!G10+'7,8'!G17</f>
        <v>1583.1999999999998</v>
      </c>
      <c r="F13" s="43">
        <f>E13*100/E19</f>
        <v>58.205882352941167</v>
      </c>
      <c r="G13" s="42">
        <f>'зав б.ж.у'!G13+'обед б.ж.у '!G13</f>
        <v>0.72799999999999998</v>
      </c>
      <c r="H13" s="42">
        <f>'зав б.ж.у'!H13+'обед б.ж.у '!H13</f>
        <v>0.94650000000000012</v>
      </c>
      <c r="I13" s="42">
        <f>'зав б.ж.у'!I13+'обед б.ж.у '!I13</f>
        <v>1613.74</v>
      </c>
      <c r="J13" s="42">
        <f>'зав б.ж.у'!J13+'обед б.ж.у '!J13</f>
        <v>44.55</v>
      </c>
      <c r="K13" s="42">
        <f>'зав б.ж.у'!K13+'обед б.ж.у '!K13</f>
        <v>774.1</v>
      </c>
      <c r="L13" s="42">
        <f>'зав б.ж.у'!L13+'обед б.ж.у '!L13</f>
        <v>251.25</v>
      </c>
      <c r="M13" s="42">
        <f>'зав б.ж.у'!M13+'обед б.ж.у '!M13</f>
        <v>1008.1700000000001</v>
      </c>
      <c r="N13" s="42">
        <f>'зав б.ж.у'!N13+'обед б.ж.у '!N13</f>
        <v>14.44</v>
      </c>
    </row>
    <row r="14" spans="1:14" ht="15.75" x14ac:dyDescent="0.25">
      <c r="A14" s="41">
        <v>8</v>
      </c>
      <c r="B14" s="42">
        <f>'зав б.ж.у'!B14+'обед б.ж.у '!B14</f>
        <v>57.309999999999995</v>
      </c>
      <c r="C14" s="42">
        <f>'зав б.ж.у'!C14+'обед б.ж.у '!C14</f>
        <v>53.25</v>
      </c>
      <c r="D14" s="42">
        <f>'зав б.ж.у'!D14+'обед б.ж.у '!D14</f>
        <v>202.75</v>
      </c>
      <c r="E14" s="42">
        <f>'зав б.ж.у'!E14+'обед б.ж.у '!E14</f>
        <v>1559.99</v>
      </c>
      <c r="F14" s="43">
        <f>E14*100/E19</f>
        <v>57.352573529411764</v>
      </c>
      <c r="G14" s="42">
        <f>'зав б.ж.у'!G14+'обед б.ж.у '!G14</f>
        <v>2.891</v>
      </c>
      <c r="H14" s="42">
        <f>'зав б.ж.у'!H14+'обед б.ж.у '!H14</f>
        <v>0.89850000000000008</v>
      </c>
      <c r="I14" s="42">
        <f>'зав б.ж.у'!I14+'обед б.ж.у '!I14</f>
        <v>763.995</v>
      </c>
      <c r="J14" s="42">
        <f>'зав б.ж.у'!J14+'обед б.ж.у '!J14</f>
        <v>67.44</v>
      </c>
      <c r="K14" s="42">
        <f>'зав б.ж.у'!K14+'обед б.ж.у '!K14</f>
        <v>574.03</v>
      </c>
      <c r="L14" s="42">
        <f>'зав б.ж.у'!L14+'обед б.ж.у '!L14</f>
        <v>256.14699999999999</v>
      </c>
      <c r="M14" s="42">
        <f>'зав б.ж.у'!M14+'обед б.ж.у '!M14</f>
        <v>1046.04</v>
      </c>
      <c r="N14" s="42">
        <f>'зав б.ж.у'!N14+'обед б.ж.у '!N14</f>
        <v>14.89</v>
      </c>
    </row>
    <row r="15" spans="1:14" ht="15.75" x14ac:dyDescent="0.25">
      <c r="A15" s="41">
        <v>9</v>
      </c>
      <c r="B15" s="42">
        <f>'9,10'!D9+'9,10'!D18</f>
        <v>48.34</v>
      </c>
      <c r="C15" s="42">
        <f>'9,10'!E9+'9,10'!E18</f>
        <v>40.819999999999993</v>
      </c>
      <c r="D15" s="42">
        <f>'9,10'!F9+'9,10'!F18</f>
        <v>221.04000000000002</v>
      </c>
      <c r="E15" s="42">
        <f>'9,10'!G9+'9,10'!G18</f>
        <v>1447.1</v>
      </c>
      <c r="F15" s="43">
        <f>E15*100/E19</f>
        <v>53.202205882352942</v>
      </c>
      <c r="G15" s="42">
        <f>'зав б.ж.у'!G15+'обед б.ж.у '!G15</f>
        <v>0.72400000000000009</v>
      </c>
      <c r="H15" s="42">
        <f>'зав б.ж.у'!H15+'обед б.ж.у '!H15</f>
        <v>3.6505000000000001</v>
      </c>
      <c r="I15" s="42">
        <f>'зав б.ж.у'!I15+'обед б.ж.у '!I15</f>
        <v>339.27</v>
      </c>
      <c r="J15" s="42">
        <f>'зав б.ж.у'!J15+'обед б.ж.у '!J15</f>
        <v>108.16999999999999</v>
      </c>
      <c r="K15" s="42">
        <f>'зав б.ж.у'!K15+'обед б.ж.у '!K15</f>
        <v>820.70999999999992</v>
      </c>
      <c r="L15" s="42">
        <f>'зав б.ж.у'!L15+'обед б.ж.у '!L15</f>
        <v>208.62</v>
      </c>
      <c r="M15" s="42">
        <f>'зав б.ж.у'!M15+'обед б.ж.у '!M15</f>
        <v>1092.06</v>
      </c>
      <c r="N15" s="42">
        <f>'зав б.ж.у'!N15+'обед б.ж.у '!N15</f>
        <v>13.36</v>
      </c>
    </row>
    <row r="16" spans="1:14" ht="15.75" x14ac:dyDescent="0.25">
      <c r="A16" s="41">
        <v>10</v>
      </c>
      <c r="B16" s="42">
        <f>'зав б.ж.у'!B16+'обед б.ж.у '!B16</f>
        <v>58.03</v>
      </c>
      <c r="C16" s="42">
        <f>'зав б.ж.у'!C16+'обед б.ж.у '!C16</f>
        <v>61.94</v>
      </c>
      <c r="D16" s="42">
        <f>'зав б.ж.у'!D16+'обед б.ж.у '!D16</f>
        <v>218.82000000000002</v>
      </c>
      <c r="E16" s="42">
        <f>'зав б.ж.у'!E16+'обед б.ж.у '!E16</f>
        <v>1543.1899999999998</v>
      </c>
      <c r="F16" s="43">
        <f>E16*100/E19</f>
        <v>56.734926470588228</v>
      </c>
      <c r="G16" s="42">
        <f>'зав б.ж.у'!G16+'обед б.ж.у '!G16</f>
        <v>0.67799999999999994</v>
      </c>
      <c r="H16" s="42">
        <f>'зав б.ж.у'!H16+'обед б.ж.у '!H16</f>
        <v>0.83150000000000002</v>
      </c>
      <c r="I16" s="42">
        <f>'зав б.ж.у'!I16+'обед б.ж.у '!I15</f>
        <v>261.19</v>
      </c>
      <c r="J16" s="42">
        <f>'зав б.ж.у'!J16+'обед б.ж.у '!J16</f>
        <v>38.019999999999996</v>
      </c>
      <c r="K16" s="42">
        <f>'зав б.ж.у'!K16+'обед б.ж.у '!K16</f>
        <v>523.04000000000008</v>
      </c>
      <c r="L16" s="42">
        <f>'зав б.ж.у'!L16+'обед б.ж.у '!L16</f>
        <v>253.87</v>
      </c>
      <c r="M16" s="42">
        <f>'зав б.ж.у'!M16+'обед б.ж.у '!M16</f>
        <v>919.74</v>
      </c>
      <c r="N16" s="42">
        <f>'зав б.ж.у'!N16+'обед б.ж.у '!N16</f>
        <v>13.53</v>
      </c>
    </row>
    <row r="17" spans="1:14" ht="15.75" x14ac:dyDescent="0.25">
      <c r="A17" s="41" t="s">
        <v>117</v>
      </c>
      <c r="B17" s="42">
        <f t="shared" ref="B17:F17" si="0">SUM(B7:B16)</f>
        <v>540.69999999999993</v>
      </c>
      <c r="C17" s="42">
        <f t="shared" si="0"/>
        <v>538.5</v>
      </c>
      <c r="D17" s="42">
        <f t="shared" si="0"/>
        <v>2099.4700000000003</v>
      </c>
      <c r="E17" s="42">
        <f t="shared" si="0"/>
        <v>15192.300000000001</v>
      </c>
      <c r="F17" s="42">
        <f t="shared" si="0"/>
        <v>558.54044117647061</v>
      </c>
      <c r="G17" s="42">
        <f t="shared" ref="G17:N17" si="1">SUM(G7:G16)</f>
        <v>11.943000000000001</v>
      </c>
      <c r="H17" s="42">
        <f t="shared" si="1"/>
        <v>12.149000000000003</v>
      </c>
      <c r="I17" s="42">
        <f t="shared" si="1"/>
        <v>7451.8749999999991</v>
      </c>
      <c r="J17" s="42">
        <f t="shared" si="1"/>
        <v>708.82</v>
      </c>
      <c r="K17" s="42">
        <f t="shared" si="1"/>
        <v>6815.59</v>
      </c>
      <c r="L17" s="42">
        <f t="shared" si="1"/>
        <v>2660.2969999999996</v>
      </c>
      <c r="M17" s="42">
        <f t="shared" si="1"/>
        <v>10072.609999999999</v>
      </c>
      <c r="N17" s="42">
        <f t="shared" si="1"/>
        <v>141.26999999999998</v>
      </c>
    </row>
    <row r="18" spans="1:14" ht="15.75" x14ac:dyDescent="0.25">
      <c r="A18" s="41" t="s">
        <v>118</v>
      </c>
      <c r="B18" s="42">
        <f t="shared" ref="B18:N18" si="2">SUM(B17/10)</f>
        <v>54.069999999999993</v>
      </c>
      <c r="C18" s="42">
        <f t="shared" si="2"/>
        <v>53.85</v>
      </c>
      <c r="D18" s="42">
        <f t="shared" si="2"/>
        <v>209.94700000000003</v>
      </c>
      <c r="E18" s="42">
        <f t="shared" si="2"/>
        <v>1519.23</v>
      </c>
      <c r="F18" s="43">
        <f t="shared" si="2"/>
        <v>55.854044117647064</v>
      </c>
      <c r="G18" s="42">
        <f t="shared" si="2"/>
        <v>1.1943000000000001</v>
      </c>
      <c r="H18" s="42">
        <f t="shared" si="2"/>
        <v>1.2149000000000003</v>
      </c>
      <c r="I18" s="42">
        <f t="shared" si="2"/>
        <v>745.18749999999989</v>
      </c>
      <c r="J18" s="42">
        <f t="shared" si="2"/>
        <v>70.882000000000005</v>
      </c>
      <c r="K18" s="42">
        <f t="shared" si="2"/>
        <v>681.55899999999997</v>
      </c>
      <c r="L18" s="42">
        <f t="shared" si="2"/>
        <v>266.02969999999993</v>
      </c>
      <c r="M18" s="42">
        <f t="shared" si="2"/>
        <v>1007.2609999999999</v>
      </c>
      <c r="N18" s="42">
        <f t="shared" si="2"/>
        <v>14.126999999999999</v>
      </c>
    </row>
    <row r="19" spans="1:14" ht="15.75" x14ac:dyDescent="0.25">
      <c r="A19" s="41" t="s">
        <v>119</v>
      </c>
      <c r="B19" s="41">
        <v>90</v>
      </c>
      <c r="C19" s="41">
        <v>92</v>
      </c>
      <c r="D19" s="41">
        <v>383</v>
      </c>
      <c r="E19" s="41">
        <v>2720</v>
      </c>
      <c r="F19" s="41" t="s">
        <v>126</v>
      </c>
      <c r="G19" s="41">
        <v>1.4</v>
      </c>
      <c r="H19" s="41">
        <v>1.6</v>
      </c>
      <c r="I19" s="41">
        <v>900</v>
      </c>
      <c r="J19" s="41">
        <v>70</v>
      </c>
      <c r="K19" s="41">
        <v>1200</v>
      </c>
      <c r="L19" s="41">
        <v>300</v>
      </c>
      <c r="M19" s="41">
        <v>1200</v>
      </c>
      <c r="N19" s="41">
        <v>18</v>
      </c>
    </row>
    <row r="20" spans="1:14" ht="15.75" x14ac:dyDescent="0.25">
      <c r="A20" s="84" t="s">
        <v>194</v>
      </c>
      <c r="B20" s="60">
        <f>SUM(B7:B11)</f>
        <v>270.24</v>
      </c>
      <c r="C20" s="60">
        <f>SUM(C7:C11)</f>
        <v>275.77</v>
      </c>
      <c r="D20" s="60">
        <f>SUM(D7:D11)</f>
        <v>1055.96</v>
      </c>
      <c r="E20" s="60">
        <f>SUM(E7:E11)</f>
        <v>7654.01</v>
      </c>
      <c r="F20" s="70"/>
      <c r="G20" s="42">
        <f>SUM(G7:G11)</f>
        <v>5.9030000000000005</v>
      </c>
      <c r="H20" s="42">
        <f t="shared" ref="H20:N20" si="3">SUM(H7:H11)</f>
        <v>4.884500000000001</v>
      </c>
      <c r="I20" s="42">
        <f t="shared" si="3"/>
        <v>3969.6100000000006</v>
      </c>
      <c r="J20" s="42">
        <f t="shared" si="3"/>
        <v>342.46000000000004</v>
      </c>
      <c r="K20" s="42">
        <f t="shared" si="3"/>
        <v>3514.1600000000003</v>
      </c>
      <c r="L20" s="42">
        <f t="shared" si="3"/>
        <v>1467.1899999999998</v>
      </c>
      <c r="M20" s="42">
        <f t="shared" si="3"/>
        <v>5043.8899999999994</v>
      </c>
      <c r="N20" s="42">
        <f t="shared" si="3"/>
        <v>70.22</v>
      </c>
    </row>
    <row r="21" spans="1:14" ht="15.75" x14ac:dyDescent="0.25">
      <c r="A21" s="85" t="s">
        <v>193</v>
      </c>
      <c r="B21" s="61">
        <f>SUM(B20/5*100/B19)</f>
        <v>60.053333333333335</v>
      </c>
      <c r="C21" s="61">
        <f>SUM(C20/5*100/C19)</f>
        <v>59.949999999999996</v>
      </c>
      <c r="D21" s="61">
        <f>SUM(D20/5*100/D19)</f>
        <v>55.141514360313316</v>
      </c>
      <c r="E21" s="61">
        <f>SUM(E20/5*100/E19)</f>
        <v>56.279485294117649</v>
      </c>
      <c r="F21" s="72"/>
      <c r="G21" s="62">
        <f t="shared" ref="G21:N21" si="4">SUM(G20/5*100/G19)</f>
        <v>84.328571428571436</v>
      </c>
      <c r="H21" s="62">
        <f t="shared" si="4"/>
        <v>61.056250000000013</v>
      </c>
      <c r="I21" s="62">
        <f t="shared" si="4"/>
        <v>88.213555555555573</v>
      </c>
      <c r="J21" s="62">
        <f t="shared" si="4"/>
        <v>97.845714285714294</v>
      </c>
      <c r="K21" s="62">
        <f t="shared" si="4"/>
        <v>58.56933333333334</v>
      </c>
      <c r="L21" s="62">
        <f t="shared" si="4"/>
        <v>97.812666666666658</v>
      </c>
      <c r="M21" s="62">
        <f t="shared" si="4"/>
        <v>84.064833333333326</v>
      </c>
      <c r="N21" s="62">
        <f t="shared" si="4"/>
        <v>78.022222222222226</v>
      </c>
    </row>
    <row r="22" spans="1:14" ht="15.75" x14ac:dyDescent="0.25">
      <c r="A22" s="86" t="s">
        <v>194</v>
      </c>
      <c r="B22" s="60">
        <f>SUM(B12:B16)</f>
        <v>270.45999999999998</v>
      </c>
      <c r="C22" s="60">
        <f>SUM(C12:C16)</f>
        <v>262.73</v>
      </c>
      <c r="D22" s="60">
        <f>SUM(D12:D16)</f>
        <v>1043.51</v>
      </c>
      <c r="E22" s="60">
        <f>SUM(E12:E16)</f>
        <v>7538.29</v>
      </c>
      <c r="F22" s="71"/>
      <c r="G22" s="42">
        <f>SUM(G12:G16)</f>
        <v>6.04</v>
      </c>
      <c r="H22" s="42">
        <f t="shared" ref="H22:N22" si="5">SUM(H12:H16)</f>
        <v>7.2645000000000008</v>
      </c>
      <c r="I22" s="42">
        <f>SUM(I12:I16)</f>
        <v>3482.2649999999999</v>
      </c>
      <c r="J22" s="42">
        <f t="shared" si="5"/>
        <v>366.36</v>
      </c>
      <c r="K22" s="42">
        <f t="shared" si="5"/>
        <v>3301.43</v>
      </c>
      <c r="L22" s="42">
        <f t="shared" si="5"/>
        <v>1193.107</v>
      </c>
      <c r="M22" s="42">
        <f t="shared" si="5"/>
        <v>5028.7199999999993</v>
      </c>
      <c r="N22" s="42">
        <f t="shared" si="5"/>
        <v>71.05</v>
      </c>
    </row>
    <row r="23" spans="1:14" ht="15.75" x14ac:dyDescent="0.25">
      <c r="A23" s="85" t="s">
        <v>193</v>
      </c>
      <c r="B23" s="61">
        <f>SUM(B22/5*100/B19)</f>
        <v>60.102222222222217</v>
      </c>
      <c r="C23" s="61">
        <f>SUM(C22/5*100/C19)</f>
        <v>57.115217391304348</v>
      </c>
      <c r="D23" s="61">
        <f>SUM(D22/5*100/D19)</f>
        <v>54.491383812010447</v>
      </c>
      <c r="E23" s="61">
        <f>SUM(E22/5*100/E19)</f>
        <v>55.428602941176464</v>
      </c>
      <c r="F23" s="71"/>
      <c r="G23" s="62">
        <f t="shared" ref="G23:N23" si="6">SUM(G22/5*100/G19)</f>
        <v>86.285714285714292</v>
      </c>
      <c r="H23" s="62">
        <f t="shared" si="6"/>
        <v>90.806250000000006</v>
      </c>
      <c r="I23" s="62">
        <f t="shared" si="6"/>
        <v>77.38366666666667</v>
      </c>
      <c r="J23" s="62">
        <f t="shared" si="6"/>
        <v>104.67428571428573</v>
      </c>
      <c r="K23" s="62">
        <f t="shared" si="6"/>
        <v>55.023833333333329</v>
      </c>
      <c r="L23" s="62">
        <f t="shared" si="6"/>
        <v>79.54046666666666</v>
      </c>
      <c r="M23" s="62">
        <f t="shared" si="6"/>
        <v>83.811999999999998</v>
      </c>
      <c r="N23" s="62">
        <f t="shared" si="6"/>
        <v>78.944444444444443</v>
      </c>
    </row>
  </sheetData>
  <mergeCells count="14">
    <mergeCell ref="L5:L6"/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9"/>
  <sheetViews>
    <sheetView workbookViewId="0">
      <selection activeCell="N25" sqref="N25"/>
    </sheetView>
  </sheetViews>
  <sheetFormatPr defaultRowHeight="15" x14ac:dyDescent="0.25"/>
  <cols>
    <col min="1" max="1" width="18.42578125" customWidth="1"/>
    <col min="2" max="2" width="9.85546875" customWidth="1"/>
    <col min="3" max="3" width="9.7109375" customWidth="1"/>
    <col min="4" max="4" width="12.140625" customWidth="1"/>
    <col min="5" max="5" width="15.7109375" customWidth="1"/>
    <col min="6" max="6" width="15.28515625" customWidth="1"/>
    <col min="7" max="7" width="8" customWidth="1"/>
    <col min="8" max="8" width="7.28515625" customWidth="1"/>
    <col min="9" max="9" width="9.5703125" customWidth="1"/>
    <col min="10" max="10" width="8.5703125" customWidth="1"/>
    <col min="11" max="14" width="9.28515625" bestFit="1" customWidth="1"/>
  </cols>
  <sheetData>
    <row r="3" spans="1:14" ht="18.75" x14ac:dyDescent="0.3">
      <c r="A3" s="103" t="s">
        <v>252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25">
      <c r="A4" s="1"/>
      <c r="B4" s="1"/>
      <c r="C4" s="1"/>
      <c r="D4" s="1"/>
      <c r="E4" s="1"/>
      <c r="F4" s="1"/>
    </row>
    <row r="5" spans="1:14" x14ac:dyDescent="0.25">
      <c r="A5" s="107" t="s">
        <v>110</v>
      </c>
      <c r="B5" s="107" t="s">
        <v>111</v>
      </c>
      <c r="C5" s="107" t="s">
        <v>112</v>
      </c>
      <c r="D5" s="107" t="s">
        <v>113</v>
      </c>
      <c r="E5" s="106" t="s">
        <v>114</v>
      </c>
      <c r="F5" s="106"/>
      <c r="G5" s="104" t="s">
        <v>138</v>
      </c>
      <c r="H5" s="104" t="s">
        <v>139</v>
      </c>
      <c r="I5" s="104" t="s">
        <v>140</v>
      </c>
      <c r="J5" s="104" t="s">
        <v>141</v>
      </c>
      <c r="K5" s="104" t="s">
        <v>142</v>
      </c>
      <c r="L5" s="104" t="s">
        <v>143</v>
      </c>
      <c r="M5" s="104" t="s">
        <v>144</v>
      </c>
      <c r="N5" s="104" t="s">
        <v>145</v>
      </c>
    </row>
    <row r="6" spans="1:14" x14ac:dyDescent="0.25">
      <c r="A6" s="107"/>
      <c r="B6" s="107"/>
      <c r="C6" s="107"/>
      <c r="D6" s="107"/>
      <c r="E6" s="39" t="s">
        <v>128</v>
      </c>
      <c r="F6" s="39" t="s">
        <v>129</v>
      </c>
      <c r="G6" s="105"/>
      <c r="H6" s="105"/>
      <c r="I6" s="105"/>
      <c r="J6" s="105"/>
      <c r="K6" s="105"/>
      <c r="L6" s="105"/>
      <c r="M6" s="105"/>
      <c r="N6" s="105"/>
    </row>
    <row r="7" spans="1:14" ht="15.75" x14ac:dyDescent="0.25">
      <c r="A7" s="41">
        <v>1</v>
      </c>
      <c r="B7" s="42">
        <f>'1,2'!D21+'1,2'!D25</f>
        <v>44.47</v>
      </c>
      <c r="C7" s="42">
        <f>'1,2'!E21+'1,2'!E25</f>
        <v>39.1</v>
      </c>
      <c r="D7" s="42">
        <f>'1,2'!F21+'1,2'!F25</f>
        <v>184.14</v>
      </c>
      <c r="E7" s="42">
        <f>'1,2'!G21+'1,2'!G25</f>
        <v>1338.35</v>
      </c>
      <c r="F7" s="43">
        <f>SUM(E7*100/E19)</f>
        <v>49.204044117647058</v>
      </c>
      <c r="G7" s="42">
        <f>'обед б.ж.у '!G7+'1,2'!I25</f>
        <v>2.3860000000000001</v>
      </c>
      <c r="H7" s="42">
        <f>'1,2'!J21+'1,2'!J25</f>
        <v>1.8599999999999999</v>
      </c>
      <c r="I7" s="42">
        <f>'1,2'!K21+'1,2'!K25</f>
        <v>396.86</v>
      </c>
      <c r="J7" s="42">
        <f>'1,2'!L21+'1,2'!L25</f>
        <v>70.149999999999991</v>
      </c>
      <c r="K7" s="42">
        <f>'1,2'!M21+'1,2'!M25</f>
        <v>514.88</v>
      </c>
      <c r="L7" s="42">
        <f>'1,2'!N21+'1,2'!N25</f>
        <v>238.01000000000002</v>
      </c>
      <c r="M7" s="42">
        <f>'1,2'!O21+'1,2'!O25</f>
        <v>990.84</v>
      </c>
      <c r="N7" s="42">
        <f>'1,2'!P21+'1,2'!P25</f>
        <v>12.746</v>
      </c>
    </row>
    <row r="8" spans="1:14" ht="15.75" x14ac:dyDescent="0.25">
      <c r="A8" s="41">
        <v>2</v>
      </c>
      <c r="B8" s="42">
        <f>'1,2'!D39+'1,2'!D42</f>
        <v>44.3</v>
      </c>
      <c r="C8" s="42">
        <f>'1,2'!E39+'1,2'!E42</f>
        <v>50.29</v>
      </c>
      <c r="D8" s="42">
        <f>'1,2'!F39+'1,2'!F42</f>
        <v>148.55000000000001</v>
      </c>
      <c r="E8" s="42">
        <f>'1,2'!G39+'1,2'!G42</f>
        <v>1327.8200000000002</v>
      </c>
      <c r="F8" s="43">
        <f>E8*100/E19</f>
        <v>48.816911764705893</v>
      </c>
      <c r="G8" s="42">
        <f>'1,2'!I39+'1,2'!I42</f>
        <v>0.45200000000000007</v>
      </c>
      <c r="H8" s="42">
        <f>'1,2'!J39+'1,2'!J42</f>
        <v>1.3140000000000001</v>
      </c>
      <c r="I8" s="42">
        <f>'1,2'!K39+'1,2'!K42</f>
        <v>631.18000000000006</v>
      </c>
      <c r="J8" s="42">
        <f>'1,2'!L39+'1,2'!L42</f>
        <v>20.85</v>
      </c>
      <c r="K8" s="42">
        <f>'1,2'!M39+'1,2'!M42</f>
        <v>1189.0700000000002</v>
      </c>
      <c r="L8" s="42">
        <f>'1,2'!N39+'1,2'!N42</f>
        <v>188.15999999999997</v>
      </c>
      <c r="M8" s="42">
        <f>'1,2'!O39+'1,2'!O42</f>
        <v>1079.55</v>
      </c>
      <c r="N8" s="42">
        <f>'1,2'!P39+'1,2'!P42</f>
        <v>10.91</v>
      </c>
    </row>
    <row r="9" spans="1:14" ht="15.75" x14ac:dyDescent="0.25">
      <c r="A9" s="41">
        <v>3</v>
      </c>
      <c r="B9" s="42">
        <f>'3,4'!D18+'3,4'!D23</f>
        <v>56.78</v>
      </c>
      <c r="C9" s="42">
        <f>'3,4'!E18+'3,4'!E23</f>
        <v>50.430000000000007</v>
      </c>
      <c r="D9" s="42">
        <f>'3,4'!F18+'3,4'!F23</f>
        <v>166.62</v>
      </c>
      <c r="E9" s="42">
        <f>'3,4'!G18+'3,4'!G23</f>
        <v>1336.17</v>
      </c>
      <c r="F9" s="43">
        <f>E9*100/E19</f>
        <v>49.12389705882353</v>
      </c>
      <c r="G9" s="42">
        <f>'3,4'!I18+'3,4'!I23</f>
        <v>0.82200000000000006</v>
      </c>
      <c r="H9" s="42">
        <f>'3,4'!J18+'3,4'!J23</f>
        <v>1.0705</v>
      </c>
      <c r="I9" s="42">
        <f>'3,4'!K18+'3,4'!L23</f>
        <v>276.54000000000002</v>
      </c>
      <c r="J9" s="42">
        <f>'3,4'!L18+'3,4'!L23</f>
        <v>96.210000000000008</v>
      </c>
      <c r="K9" s="42">
        <f>'3,4'!M18+'3,4'!M23</f>
        <v>478.55000000000007</v>
      </c>
      <c r="L9" s="42">
        <f>'3,4'!N18+'3,4'!N23</f>
        <v>237.51000000000002</v>
      </c>
      <c r="M9" s="42">
        <f>'3,4'!O18+'3,4'!O23</f>
        <v>839.92000000000007</v>
      </c>
      <c r="N9" s="42">
        <f>'3,4'!P18+'3,4'!P23</f>
        <v>13.850000000000001</v>
      </c>
    </row>
    <row r="10" spans="1:14" ht="15.75" x14ac:dyDescent="0.25">
      <c r="A10" s="41">
        <v>4</v>
      </c>
      <c r="B10" s="42">
        <f>'3,4'!D39+'3,4'!D43</f>
        <v>39.569999999999993</v>
      </c>
      <c r="C10" s="42">
        <f>'3,4'!E39+'3,4'!E43</f>
        <v>44.29</v>
      </c>
      <c r="D10" s="42">
        <f>'3,4'!F39+'3,4'!F43</f>
        <v>199.79000000000002</v>
      </c>
      <c r="E10" s="42">
        <f>'3,4'!G39+'3,4'!G43</f>
        <v>1345.22</v>
      </c>
      <c r="F10" s="43">
        <f>E10*100/E19</f>
        <v>49.45661764705882</v>
      </c>
      <c r="G10" s="42">
        <f>'3,4'!I39+'3,4'!I43</f>
        <v>0.75700000000000012</v>
      </c>
      <c r="H10" s="42">
        <f>'3,4'!J39+'3,4'!J43</f>
        <v>0.69550000000000012</v>
      </c>
      <c r="I10" s="42">
        <f>'3,4'!K39+'3,4'!K43</f>
        <v>526.26</v>
      </c>
      <c r="J10" s="42">
        <f>'3,4'!L39+'3,4'!L43</f>
        <v>73.72</v>
      </c>
      <c r="K10" s="42">
        <f>'3,4'!M39+'3,4'!M43</f>
        <v>555.48</v>
      </c>
      <c r="L10" s="42">
        <f>'3,4'!N39+'3,4'!N43</f>
        <v>234.98999999999998</v>
      </c>
      <c r="M10" s="42">
        <f>'3,4'!O39+'3,4'!O43</f>
        <v>806.81999999999994</v>
      </c>
      <c r="N10" s="42">
        <f>'3,4'!P39+'3,4'!P43</f>
        <v>12.35</v>
      </c>
    </row>
    <row r="11" spans="1:14" ht="15.75" x14ac:dyDescent="0.25">
      <c r="A11" s="41">
        <v>5</v>
      </c>
      <c r="B11" s="42">
        <f>'5,6'!D17+'5,6'!D21</f>
        <v>40.79</v>
      </c>
      <c r="C11" s="42">
        <f>'5,6'!E17+'5,6'!E21</f>
        <v>42.15</v>
      </c>
      <c r="D11" s="42">
        <f>'5,6'!F17+'5,6'!F21</f>
        <v>148.55000000000001</v>
      </c>
      <c r="E11" s="42">
        <f>'5,6'!G17+'5,6'!G21</f>
        <v>1149.3699999999999</v>
      </c>
      <c r="F11" s="43">
        <f>E11*100/E19</f>
        <v>42.256249999999994</v>
      </c>
      <c r="G11" s="42">
        <f>'5,6'!I17+'5,6'!I21</f>
        <v>0.57000000000000006</v>
      </c>
      <c r="H11" s="42">
        <f>'5,6'!J17+'5,6'!J21</f>
        <v>0.76650000000000007</v>
      </c>
      <c r="I11" s="42">
        <f>'5,6'!K17+'5,6'!K21</f>
        <v>424.26</v>
      </c>
      <c r="J11" s="42">
        <f>'5,6'!L17+'5,6'!L21</f>
        <v>21.490000000000002</v>
      </c>
      <c r="K11" s="42">
        <f>'5,6'!M17+'5,6'!M21</f>
        <v>521.45000000000005</v>
      </c>
      <c r="L11" s="42">
        <f>'5,6'!N17+'5,6'!N21</f>
        <v>229.64999999999998</v>
      </c>
      <c r="M11" s="42">
        <f>'5,6'!O17+'5,6'!O21</f>
        <v>861.8</v>
      </c>
      <c r="N11" s="42">
        <f>'5,6'!P17+'5,6'!P21</f>
        <v>9.23</v>
      </c>
    </row>
    <row r="12" spans="1:14" ht="15.75" x14ac:dyDescent="0.25">
      <c r="A12" s="41">
        <v>6</v>
      </c>
      <c r="B12" s="42">
        <f>'5,6'!D36+'5,6'!D41</f>
        <v>53.269999999999996</v>
      </c>
      <c r="C12" s="42">
        <f>'5,6'!E36+'5,6'!E41</f>
        <v>49.889999999999993</v>
      </c>
      <c r="D12" s="42">
        <f>'5,6'!F36+'5,6'!F41</f>
        <v>152.32</v>
      </c>
      <c r="E12" s="42">
        <f>'5,6'!G36+'5,6'!G41</f>
        <v>1244.49</v>
      </c>
      <c r="F12" s="43">
        <f>E12*100/E19</f>
        <v>45.753308823529409</v>
      </c>
      <c r="G12" s="42">
        <f>'5,6'!I36+'5,6'!I41</f>
        <v>0.61199999999999999</v>
      </c>
      <c r="H12" s="42">
        <f>'5,6'!J36+'5,6'!J41</f>
        <v>0.87450000000000006</v>
      </c>
      <c r="I12" s="42">
        <f>'5,6'!K36+'5,6'!K41</f>
        <v>462.37</v>
      </c>
      <c r="J12" s="42">
        <f>'5,6'!L36+'5,6'!L41</f>
        <v>85.12</v>
      </c>
      <c r="K12" s="42">
        <f>'5,6'!M36+'5,6'!M41</f>
        <v>685.05</v>
      </c>
      <c r="L12" s="42">
        <f>'5,6'!N36+'5,6'!N41</f>
        <v>216.62</v>
      </c>
      <c r="M12" s="42">
        <f>'5,6'!O36+'5,6'!O41</f>
        <v>1044.74</v>
      </c>
      <c r="N12" s="42">
        <f>'5,6'!P36+'5,6'!P41</f>
        <v>11.976000000000001</v>
      </c>
    </row>
    <row r="13" spans="1:14" ht="15.75" x14ac:dyDescent="0.25">
      <c r="A13" s="41">
        <v>7</v>
      </c>
      <c r="B13" s="42">
        <f>'7,8'!D17+'7,8'!D22</f>
        <v>47.47</v>
      </c>
      <c r="C13" s="42">
        <f>'7,8'!E17+'7,8'!E22</f>
        <v>50.31</v>
      </c>
      <c r="D13" s="42">
        <f>'7,8'!F17+'7,8'!F22</f>
        <v>166.42000000000002</v>
      </c>
      <c r="E13" s="42">
        <f>'7,8'!G17+'7,8'!G22</f>
        <v>1276.98</v>
      </c>
      <c r="F13" s="43">
        <f>E13*100/E19</f>
        <v>46.947794117647057</v>
      </c>
      <c r="G13" s="42">
        <f>'7,8'!I17+'7,8'!I22</f>
        <v>0.46300000000000002</v>
      </c>
      <c r="H13" s="42">
        <f>'7,8'!J17+'7,8'!J22</f>
        <v>0.92149999999999999</v>
      </c>
      <c r="I13" s="42">
        <f>'7,8'!K17+'7,8'!K22</f>
        <v>1447.8</v>
      </c>
      <c r="J13" s="42">
        <f>'7,8'!L17+'7,8'!L22</f>
        <v>20.43</v>
      </c>
      <c r="K13" s="42">
        <f>'7,8'!M17+'7,8'!M22</f>
        <v>861.81000000000006</v>
      </c>
      <c r="L13" s="42">
        <f>'7,8'!N17+'7,8'!N22</f>
        <v>205.35000000000002</v>
      </c>
      <c r="M13" s="42">
        <f>'7,8'!O17+'7,8'!O22</f>
        <v>941.81000000000006</v>
      </c>
      <c r="N13" s="42">
        <f>'7,8'!P17+'7,8'!P22</f>
        <v>9.0659999999999989</v>
      </c>
    </row>
    <row r="14" spans="1:14" ht="15.75" x14ac:dyDescent="0.25">
      <c r="A14" s="41">
        <v>8</v>
      </c>
      <c r="B14" s="42">
        <f>'7,8'!D38+'7,8'!D43</f>
        <v>38.909999999999997</v>
      </c>
      <c r="C14" s="42">
        <f>'7,8'!E38+'7,8'!E43</f>
        <v>43.152000000000001</v>
      </c>
      <c r="D14" s="42">
        <f>'7,8'!F38+'7,8'!F43</f>
        <v>166.84</v>
      </c>
      <c r="E14" s="42">
        <f>'7,8'!G38+'7,8'!G43</f>
        <v>1202.8499999999999</v>
      </c>
      <c r="F14" s="43">
        <f>E14*100/E19</f>
        <v>44.222426470588232</v>
      </c>
      <c r="G14" s="42">
        <f>'7,8'!I38+'7,8'!I43</f>
        <v>2.6842999999999999</v>
      </c>
      <c r="H14" s="42">
        <f>'7,8'!J38+'7,8'!J43</f>
        <v>0.42880000000000001</v>
      </c>
      <c r="I14" s="42">
        <f>'7,8'!K38+'7,8'!K43</f>
        <v>825.98500000000001</v>
      </c>
      <c r="J14" s="42">
        <f>'7,8'!L38+'7,8'!L43</f>
        <v>47.28</v>
      </c>
      <c r="K14" s="42">
        <f>'7,8'!M38+'7,8'!M43</f>
        <v>350.03999999999996</v>
      </c>
      <c r="L14" s="42">
        <f>'7,8'!N38+'7,8'!N43</f>
        <v>149.28700000000001</v>
      </c>
      <c r="M14" s="42">
        <f>'7,8'!O38+'7,8'!O43</f>
        <v>661.87</v>
      </c>
      <c r="N14" s="42">
        <f>'7,8'!P38+'7,8'!P43</f>
        <v>14.803000000000001</v>
      </c>
    </row>
    <row r="15" spans="1:14" ht="15.75" x14ac:dyDescent="0.25">
      <c r="A15" s="41">
        <v>9</v>
      </c>
      <c r="B15" s="42">
        <f>'9,10'!D18+'9,10'!D22</f>
        <v>31.28</v>
      </c>
      <c r="C15" s="42">
        <f>'9,10'!E18+'9,10'!E22</f>
        <v>33.26</v>
      </c>
      <c r="D15" s="42">
        <f>'9,10'!F18+'9,10'!F22</f>
        <v>181.87</v>
      </c>
      <c r="E15" s="42">
        <f>'9,10'!G18+'9,10'!G22</f>
        <v>1163.3599999999999</v>
      </c>
      <c r="F15" s="43">
        <f>E15*100/E19</f>
        <v>42.770588235294113</v>
      </c>
      <c r="G15" s="42">
        <f>'9,10'!I18+'9,10'!I22</f>
        <v>0.62500000000000011</v>
      </c>
      <c r="H15" s="42">
        <f>'9,10'!J18+'9,10'!J22</f>
        <v>3.4095</v>
      </c>
      <c r="I15" s="42">
        <f>'9,10'!K18+'9,10'!K22</f>
        <v>738.47</v>
      </c>
      <c r="J15" s="42">
        <f>'9,10'!L18+'9,10'!L22</f>
        <v>124.16</v>
      </c>
      <c r="K15" s="42">
        <f>'9,10'!M18+'9,10'!M22</f>
        <v>361.51</v>
      </c>
      <c r="L15" s="42">
        <f>'9,10'!N18+'9,10'!N22</f>
        <v>183.9</v>
      </c>
      <c r="M15" s="42">
        <f>'9,10'!O18+'9,10'!O22</f>
        <v>765.98</v>
      </c>
      <c r="N15" s="42">
        <f>'9,10'!P18+'9,10'!P22</f>
        <v>13.686</v>
      </c>
    </row>
    <row r="16" spans="1:14" ht="15.75" x14ac:dyDescent="0.25">
      <c r="A16" s="41">
        <v>10</v>
      </c>
      <c r="B16" s="42">
        <f>'9,10'!D36+'9,10'!D40</f>
        <v>55.010000000000005</v>
      </c>
      <c r="C16" s="42">
        <f>'9,10'!E36+'9,10'!E40</f>
        <v>50.47</v>
      </c>
      <c r="D16" s="42">
        <f>'9,10'!F36+'9,10'!F40</f>
        <v>231.10000000000002</v>
      </c>
      <c r="E16" s="42">
        <f>'9,10'!G36+'9,10'!G40</f>
        <v>1368.84</v>
      </c>
      <c r="F16" s="43">
        <f>E16*100/E19</f>
        <v>50.325000000000003</v>
      </c>
      <c r="G16" s="42">
        <f>'9,10'!I36+'9,10'!I40</f>
        <v>0.65</v>
      </c>
      <c r="H16" s="42">
        <f>'9,10'!J36+'9,10'!J40</f>
        <v>0.89649999999999996</v>
      </c>
      <c r="I16" s="42">
        <f>'9,10'!K36+'9,10'!K40</f>
        <v>1001.7800000000002</v>
      </c>
      <c r="J16" s="42">
        <f>'9,10'!L36+'9,10'!L40</f>
        <v>23.020000000000003</v>
      </c>
      <c r="K16" s="42">
        <f>'9,10'!M36+'9,10'!M40</f>
        <v>793.83</v>
      </c>
      <c r="L16" s="42">
        <f>'9,10'!N36+'9,10'!N40</f>
        <v>210.91000000000003</v>
      </c>
      <c r="M16" s="42">
        <f>'9,10'!O36+'9,10'!O40</f>
        <v>965.56999999999994</v>
      </c>
      <c r="N16" s="42">
        <f>'9,10'!P36+'9,10'!P40</f>
        <v>9.92</v>
      </c>
    </row>
    <row r="17" spans="1:14" ht="15.75" x14ac:dyDescent="0.25">
      <c r="A17" s="41" t="s">
        <v>117</v>
      </c>
      <c r="B17" s="42">
        <f t="shared" ref="B17:F17" si="0">SUM(B7:B16)</f>
        <v>451.84999999999991</v>
      </c>
      <c r="C17" s="42">
        <f t="shared" si="0"/>
        <v>453.34199999999998</v>
      </c>
      <c r="D17" s="42">
        <f t="shared" si="0"/>
        <v>1746.1999999999998</v>
      </c>
      <c r="E17" s="42">
        <f t="shared" si="0"/>
        <v>12753.45</v>
      </c>
      <c r="F17" s="43">
        <f t="shared" si="0"/>
        <v>468.87683823529409</v>
      </c>
      <c r="G17" s="42">
        <f>SUM(G7:G16)</f>
        <v>10.0213</v>
      </c>
      <c r="H17" s="42">
        <f t="shared" ref="H17:N17" si="1">SUM(H7:H16)</f>
        <v>12.237299999999999</v>
      </c>
      <c r="I17" s="42">
        <f t="shared" si="1"/>
        <v>6731.5049999999992</v>
      </c>
      <c r="J17" s="42">
        <f t="shared" si="1"/>
        <v>582.42999999999995</v>
      </c>
      <c r="K17" s="42">
        <f t="shared" si="1"/>
        <v>6311.670000000001</v>
      </c>
      <c r="L17" s="42">
        <f t="shared" si="1"/>
        <v>2094.3870000000002</v>
      </c>
      <c r="M17" s="42">
        <f t="shared" si="1"/>
        <v>8958.9</v>
      </c>
      <c r="N17" s="42">
        <f t="shared" si="1"/>
        <v>118.53699999999999</v>
      </c>
    </row>
    <row r="18" spans="1:14" ht="15.75" x14ac:dyDescent="0.25">
      <c r="A18" s="41" t="s">
        <v>118</v>
      </c>
      <c r="B18" s="42">
        <f t="shared" ref="B18:N18" si="2">SUM(B17/10)</f>
        <v>45.184999999999988</v>
      </c>
      <c r="C18" s="42">
        <f t="shared" si="2"/>
        <v>45.334199999999996</v>
      </c>
      <c r="D18" s="42">
        <f t="shared" si="2"/>
        <v>174.61999999999998</v>
      </c>
      <c r="E18" s="42">
        <f t="shared" si="2"/>
        <v>1275.345</v>
      </c>
      <c r="F18" s="43">
        <f t="shared" si="2"/>
        <v>46.887683823529407</v>
      </c>
      <c r="G18" s="42">
        <f t="shared" si="2"/>
        <v>1.00213</v>
      </c>
      <c r="H18" s="42">
        <f t="shared" si="2"/>
        <v>1.22373</v>
      </c>
      <c r="I18" s="42">
        <f t="shared" si="2"/>
        <v>673.15049999999997</v>
      </c>
      <c r="J18" s="42">
        <f t="shared" si="2"/>
        <v>58.242999999999995</v>
      </c>
      <c r="K18" s="42">
        <f t="shared" si="2"/>
        <v>631.16700000000014</v>
      </c>
      <c r="L18" s="42">
        <f t="shared" si="2"/>
        <v>209.43870000000001</v>
      </c>
      <c r="M18" s="42">
        <f t="shared" si="2"/>
        <v>895.89</v>
      </c>
      <c r="N18" s="42">
        <f t="shared" si="2"/>
        <v>11.8537</v>
      </c>
    </row>
    <row r="19" spans="1:14" ht="15.75" x14ac:dyDescent="0.25">
      <c r="A19" s="41" t="s">
        <v>119</v>
      </c>
      <c r="B19" s="41">
        <v>90</v>
      </c>
      <c r="C19" s="41">
        <v>92</v>
      </c>
      <c r="D19" s="41">
        <v>383</v>
      </c>
      <c r="E19" s="41">
        <v>2720</v>
      </c>
      <c r="F19" s="41" t="s">
        <v>127</v>
      </c>
      <c r="G19" s="41">
        <v>1.4</v>
      </c>
      <c r="H19" s="41">
        <v>1.6</v>
      </c>
      <c r="I19" s="41">
        <v>900</v>
      </c>
      <c r="J19" s="41">
        <v>70</v>
      </c>
      <c r="K19" s="41">
        <v>1200</v>
      </c>
      <c r="L19" s="41">
        <v>300</v>
      </c>
      <c r="M19" s="41">
        <v>1200</v>
      </c>
      <c r="N19" s="41">
        <v>18</v>
      </c>
    </row>
    <row r="20" spans="1:14" ht="15.75" x14ac:dyDescent="0.25">
      <c r="A20" s="76" t="s">
        <v>194</v>
      </c>
      <c r="B20" s="43">
        <f>SUM(B7:B11)</f>
        <v>225.91</v>
      </c>
      <c r="C20" s="43">
        <f>SUM(C7:C11)</f>
        <v>226.26</v>
      </c>
      <c r="D20" s="43">
        <f>SUM(D7:D11)</f>
        <v>847.65000000000009</v>
      </c>
      <c r="E20" s="43">
        <f>SUM(E7:E11)</f>
        <v>6496.93</v>
      </c>
      <c r="F20" s="76"/>
      <c r="G20" s="42">
        <f>SUM(G7:G11)</f>
        <v>4.9870000000000001</v>
      </c>
      <c r="H20" s="42">
        <f t="shared" ref="H20:N20" si="3">SUM(H7:H11)</f>
        <v>5.7065000000000001</v>
      </c>
      <c r="I20" s="42">
        <f t="shared" si="3"/>
        <v>2255.1</v>
      </c>
      <c r="J20" s="42">
        <f t="shared" si="3"/>
        <v>282.42</v>
      </c>
      <c r="K20" s="42">
        <f t="shared" si="3"/>
        <v>3259.4300000000003</v>
      </c>
      <c r="L20" s="42">
        <f t="shared" si="3"/>
        <v>1128.32</v>
      </c>
      <c r="M20" s="42">
        <f t="shared" si="3"/>
        <v>4578.93</v>
      </c>
      <c r="N20" s="42">
        <f t="shared" si="3"/>
        <v>59.085999999999999</v>
      </c>
    </row>
    <row r="21" spans="1:14" ht="15.75" x14ac:dyDescent="0.25">
      <c r="A21" s="71" t="s">
        <v>193</v>
      </c>
      <c r="B21" s="62">
        <f>SUM(B20/5*100/B19)</f>
        <v>50.202222222222218</v>
      </c>
      <c r="C21" s="62">
        <f>SUM(C20/5*100/C19)</f>
        <v>49.186956521739127</v>
      </c>
      <c r="D21" s="62">
        <f>SUM(D20/5*100/D19)</f>
        <v>44.263707571801575</v>
      </c>
      <c r="E21" s="62">
        <f>SUM(E20/5*100/E19)</f>
        <v>47.771544117647053</v>
      </c>
      <c r="F21" s="77"/>
      <c r="G21" s="62">
        <f>SUM(G20/5*100/G19)</f>
        <v>71.242857142857147</v>
      </c>
      <c r="H21" s="62">
        <f t="shared" ref="H21:N21" si="4">SUM(H20/5*100/H19)</f>
        <v>71.331249999999997</v>
      </c>
      <c r="I21" s="62">
        <f t="shared" si="4"/>
        <v>50.113333333333337</v>
      </c>
      <c r="J21" s="62">
        <f t="shared" si="4"/>
        <v>80.691428571428574</v>
      </c>
      <c r="K21" s="62">
        <f t="shared" si="4"/>
        <v>54.32383333333334</v>
      </c>
      <c r="L21" s="62">
        <f t="shared" si="4"/>
        <v>75.22133333333332</v>
      </c>
      <c r="M21" s="62">
        <f t="shared" si="4"/>
        <v>76.3155</v>
      </c>
      <c r="N21" s="62">
        <f t="shared" si="4"/>
        <v>65.651111111111106</v>
      </c>
    </row>
    <row r="22" spans="1:14" ht="15.75" x14ac:dyDescent="0.25">
      <c r="A22" s="71" t="s">
        <v>194</v>
      </c>
      <c r="B22" s="42">
        <f>SUM(B12:B16)</f>
        <v>225.94</v>
      </c>
      <c r="C22" s="42">
        <f t="shared" ref="C22:E22" si="5">SUM(C12:C16)</f>
        <v>227.08199999999997</v>
      </c>
      <c r="D22" s="42">
        <f t="shared" si="5"/>
        <v>898.55000000000007</v>
      </c>
      <c r="E22" s="42">
        <f t="shared" si="5"/>
        <v>6256.52</v>
      </c>
      <c r="F22" s="76"/>
      <c r="G22" s="42">
        <f>SUM(G12:G16)</f>
        <v>5.0343</v>
      </c>
      <c r="H22" s="42">
        <f t="shared" ref="H22:N22" si="6">SUM(H12:H16)</f>
        <v>6.5307999999999993</v>
      </c>
      <c r="I22" s="42">
        <f t="shared" si="6"/>
        <v>4476.4050000000007</v>
      </c>
      <c r="J22" s="42">
        <f t="shared" si="6"/>
        <v>300.01</v>
      </c>
      <c r="K22" s="42">
        <f t="shared" si="6"/>
        <v>3052.24</v>
      </c>
      <c r="L22" s="42">
        <f t="shared" si="6"/>
        <v>966.06700000000001</v>
      </c>
      <c r="M22" s="42">
        <f t="shared" si="6"/>
        <v>4379.97</v>
      </c>
      <c r="N22" s="42">
        <f t="shared" si="6"/>
        <v>59.451000000000001</v>
      </c>
    </row>
    <row r="23" spans="1:14" ht="15.75" x14ac:dyDescent="0.25">
      <c r="A23" s="71" t="s">
        <v>193</v>
      </c>
      <c r="B23" s="62">
        <f>SUM(B22/5*100/B19)</f>
        <v>50.208888888888893</v>
      </c>
      <c r="C23" s="62">
        <f>SUM(C22/5*100/C19)</f>
        <v>49.365652173913034</v>
      </c>
      <c r="D23" s="62">
        <f t="shared" ref="D23:E23" si="7">SUM(D22/5*100/D19)</f>
        <v>46.921671018276761</v>
      </c>
      <c r="E23" s="62">
        <f t="shared" si="7"/>
        <v>46.003823529411768</v>
      </c>
      <c r="F23" s="77"/>
      <c r="G23" s="62">
        <f>SUM(G22/5*100/G19)</f>
        <v>71.91857142857144</v>
      </c>
      <c r="H23" s="62">
        <f t="shared" ref="H23:N23" si="8">SUM(H22/5*100/H19)</f>
        <v>81.634999999999991</v>
      </c>
      <c r="I23" s="62">
        <f t="shared" si="8"/>
        <v>99.475666666666683</v>
      </c>
      <c r="J23" s="62">
        <f t="shared" si="8"/>
        <v>85.717142857142861</v>
      </c>
      <c r="K23" s="62">
        <f t="shared" si="8"/>
        <v>50.870666666666665</v>
      </c>
      <c r="L23" s="62">
        <f t="shared" si="8"/>
        <v>64.404466666666664</v>
      </c>
      <c r="M23" s="62">
        <f t="shared" si="8"/>
        <v>72.999500000000012</v>
      </c>
      <c r="N23" s="62">
        <f t="shared" si="8"/>
        <v>66.056666666666672</v>
      </c>
    </row>
    <row r="24" spans="1:14" x14ac:dyDescent="0.25">
      <c r="B24" s="66"/>
      <c r="C24" s="66"/>
      <c r="D24" s="66"/>
      <c r="E24" s="66"/>
    </row>
    <row r="28" spans="1:14" x14ac:dyDescent="0.25">
      <c r="B28" s="65"/>
      <c r="C28" s="65"/>
      <c r="D28" s="65"/>
      <c r="E28" s="65"/>
    </row>
    <row r="29" spans="1:14" x14ac:dyDescent="0.25">
      <c r="B29" s="65"/>
      <c r="C29" s="65"/>
      <c r="D29" s="65"/>
      <c r="E29" s="65"/>
    </row>
  </sheetData>
  <mergeCells count="14">
    <mergeCell ref="L5:L6"/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1,2</vt:lpstr>
      <vt:lpstr>3,4</vt:lpstr>
      <vt:lpstr>5,6</vt:lpstr>
      <vt:lpstr>7,8</vt:lpstr>
      <vt:lpstr>9,10</vt:lpstr>
      <vt:lpstr>зав б.ж.у</vt:lpstr>
      <vt:lpstr>обед б.ж.у </vt:lpstr>
      <vt:lpstr>з+о б.ж.у </vt:lpstr>
      <vt:lpstr>о+п б.ж.у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2023-07-24T12:11:19Z</dcterms:modified>
</cp:coreProperties>
</file>